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onsya12\Desktop\ラクビスⅡ\統括提出\"/>
    </mc:Choice>
  </mc:AlternateContent>
  <xr:revisionPtr revIDLastSave="0" documentId="13_ncr:1_{BD33DE23-892A-42A2-8ABD-99D9B112DE3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先端 タツ" sheetId="2" r:id="rId1"/>
    <sheet name="先端 カネ" sheetId="1" r:id="rId2"/>
  </sheets>
  <definedNames>
    <definedName name="_xlnm.Print_Area" localSheetId="1">'先端 カネ'!$A$1:$U$31</definedName>
    <definedName name="_xlnm.Print_Area" localSheetId="0">'先端 タツ'!$A$1:$U$31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" l="1"/>
  <c r="B69" i="2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13" i="1"/>
  <c r="A13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I71" i="2"/>
  <c r="I93" i="2" s="1"/>
  <c r="I38" i="2" s="1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U73" i="2"/>
  <c r="T73" i="2"/>
  <c r="S73" i="2"/>
  <c r="R73" i="2"/>
  <c r="Q73" i="2"/>
  <c r="P73" i="2"/>
  <c r="O73" i="2"/>
  <c r="N73" i="2"/>
  <c r="M73" i="2"/>
  <c r="L73" i="2"/>
  <c r="K73" i="2"/>
  <c r="K95" i="2" s="1"/>
  <c r="K40" i="2" s="1"/>
  <c r="J73" i="2"/>
  <c r="I73" i="2"/>
  <c r="H73" i="2"/>
  <c r="G73" i="2"/>
  <c r="F73" i="2"/>
  <c r="E73" i="2"/>
  <c r="E95" i="2" s="1"/>
  <c r="E40" i="2" s="1"/>
  <c r="D73" i="2"/>
  <c r="C73" i="2"/>
  <c r="B73" i="2"/>
  <c r="U72" i="2"/>
  <c r="T72" i="2"/>
  <c r="S72" i="2"/>
  <c r="S94" i="2" s="1"/>
  <c r="S39" i="2" s="1"/>
  <c r="R72" i="2"/>
  <c r="Q72" i="2"/>
  <c r="P72" i="2"/>
  <c r="O72" i="2"/>
  <c r="N72" i="2"/>
  <c r="M72" i="2"/>
  <c r="M94" i="2" s="1"/>
  <c r="M39" i="2" s="1"/>
  <c r="L72" i="2"/>
  <c r="K72" i="2"/>
  <c r="J72" i="2"/>
  <c r="I72" i="2"/>
  <c r="H72" i="2"/>
  <c r="G72" i="2"/>
  <c r="G94" i="2" s="1"/>
  <c r="G39" i="2" s="1"/>
  <c r="F72" i="2"/>
  <c r="E72" i="2"/>
  <c r="D72" i="2"/>
  <c r="C72" i="2"/>
  <c r="B72" i="2"/>
  <c r="U71" i="2"/>
  <c r="U93" i="2" s="1"/>
  <c r="U38" i="2" s="1"/>
  <c r="T71" i="2"/>
  <c r="S71" i="2"/>
  <c r="R71" i="2"/>
  <c r="Q71" i="2"/>
  <c r="P71" i="2"/>
  <c r="O71" i="2"/>
  <c r="O93" i="2" s="1"/>
  <c r="O38" i="2" s="1"/>
  <c r="N71" i="2"/>
  <c r="M71" i="2"/>
  <c r="L71" i="2"/>
  <c r="K71" i="2"/>
  <c r="J71" i="2"/>
  <c r="H71" i="2"/>
  <c r="G71" i="2"/>
  <c r="F71" i="2"/>
  <c r="E71" i="2"/>
  <c r="D71" i="2"/>
  <c r="C71" i="2"/>
  <c r="C93" i="2" s="1"/>
  <c r="C38" i="2" s="1"/>
  <c r="B71" i="2"/>
  <c r="U70" i="2"/>
  <c r="T70" i="2"/>
  <c r="S70" i="2"/>
  <c r="R70" i="2"/>
  <c r="Q70" i="2"/>
  <c r="Q92" i="2" s="1"/>
  <c r="Q37" i="2" s="1"/>
  <c r="P70" i="2"/>
  <c r="O70" i="2"/>
  <c r="N70" i="2"/>
  <c r="M70" i="2"/>
  <c r="L70" i="2"/>
  <c r="K70" i="2"/>
  <c r="K92" i="2" s="1"/>
  <c r="K37" i="2" s="1"/>
  <c r="J70" i="2"/>
  <c r="I70" i="2"/>
  <c r="H70" i="2"/>
  <c r="G70" i="2"/>
  <c r="F70" i="2"/>
  <c r="E70" i="2"/>
  <c r="E92" i="2" s="1"/>
  <c r="E37" i="2" s="1"/>
  <c r="D70" i="2"/>
  <c r="C70" i="2"/>
  <c r="B70" i="2"/>
  <c r="U69" i="2"/>
  <c r="T69" i="2"/>
  <c r="S69" i="2"/>
  <c r="S91" i="2" s="1"/>
  <c r="S36" i="2" s="1"/>
  <c r="R69" i="2"/>
  <c r="Q69" i="2"/>
  <c r="P69" i="2"/>
  <c r="O69" i="2"/>
  <c r="N69" i="2"/>
  <c r="M69" i="2"/>
  <c r="M91" i="2" s="1"/>
  <c r="M36" i="2" s="1"/>
  <c r="L69" i="2"/>
  <c r="K69" i="2"/>
  <c r="J69" i="2"/>
  <c r="I69" i="2"/>
  <c r="H69" i="2"/>
  <c r="G69" i="2"/>
  <c r="G91" i="2" s="1"/>
  <c r="G36" i="2" s="1"/>
  <c r="F69" i="2"/>
  <c r="E69" i="2"/>
  <c r="D69" i="2"/>
  <c r="C69" i="2"/>
  <c r="B69" i="1"/>
  <c r="B58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U76" i="1"/>
  <c r="T76" i="1"/>
  <c r="S76" i="1"/>
  <c r="S98" i="1" s="1"/>
  <c r="S43" i="1" s="1"/>
  <c r="R76" i="1"/>
  <c r="R98" i="1" s="1"/>
  <c r="R43" i="1" s="1"/>
  <c r="Q76" i="1"/>
  <c r="P76" i="1"/>
  <c r="O76" i="1"/>
  <c r="N76" i="1"/>
  <c r="M76" i="1"/>
  <c r="L76" i="1"/>
  <c r="K76" i="1"/>
  <c r="K98" i="1" s="1"/>
  <c r="K43" i="1" s="1"/>
  <c r="J76" i="1"/>
  <c r="J98" i="1" s="1"/>
  <c r="J43" i="1" s="1"/>
  <c r="I76" i="1"/>
  <c r="H76" i="1"/>
  <c r="G76" i="1"/>
  <c r="G98" i="1" s="1"/>
  <c r="G43" i="1" s="1"/>
  <c r="F76" i="1"/>
  <c r="F98" i="1" s="1"/>
  <c r="F43" i="1" s="1"/>
  <c r="E76" i="1"/>
  <c r="D76" i="1"/>
  <c r="C76" i="1"/>
  <c r="B76" i="1"/>
  <c r="U75" i="1"/>
  <c r="T75" i="1"/>
  <c r="S75" i="1"/>
  <c r="S97" i="1" s="1"/>
  <c r="S42" i="1" s="1"/>
  <c r="R75" i="1"/>
  <c r="R97" i="1" s="1"/>
  <c r="R42" i="1" s="1"/>
  <c r="Q75" i="1"/>
  <c r="P75" i="1"/>
  <c r="O75" i="1"/>
  <c r="O97" i="1" s="1"/>
  <c r="O42" i="1" s="1"/>
  <c r="N75" i="1"/>
  <c r="N97" i="1" s="1"/>
  <c r="N42" i="1" s="1"/>
  <c r="M75" i="1"/>
  <c r="L75" i="1"/>
  <c r="K75" i="1"/>
  <c r="J75" i="1"/>
  <c r="I75" i="1"/>
  <c r="H75" i="1"/>
  <c r="G75" i="1"/>
  <c r="G97" i="1" s="1"/>
  <c r="G42" i="1" s="1"/>
  <c r="F75" i="1"/>
  <c r="F97" i="1" s="1"/>
  <c r="F42" i="1" s="1"/>
  <c r="E75" i="1"/>
  <c r="D75" i="1"/>
  <c r="C75" i="1"/>
  <c r="C97" i="1" s="1"/>
  <c r="C42" i="1" s="1"/>
  <c r="B75" i="1"/>
  <c r="B97" i="1" s="1"/>
  <c r="B42" i="1" s="1"/>
  <c r="U74" i="1"/>
  <c r="T74" i="1"/>
  <c r="S74" i="1"/>
  <c r="R74" i="1"/>
  <c r="Q74" i="1"/>
  <c r="P74" i="1"/>
  <c r="O74" i="1"/>
  <c r="O96" i="1" s="1"/>
  <c r="O41" i="1" s="1"/>
  <c r="N74" i="1"/>
  <c r="N96" i="1" s="1"/>
  <c r="N41" i="1" s="1"/>
  <c r="M74" i="1"/>
  <c r="L74" i="1"/>
  <c r="K74" i="1"/>
  <c r="K96" i="1" s="1"/>
  <c r="K41" i="1" s="1"/>
  <c r="J74" i="1"/>
  <c r="J96" i="1" s="1"/>
  <c r="J41" i="1" s="1"/>
  <c r="I74" i="1"/>
  <c r="H74" i="1"/>
  <c r="G74" i="1"/>
  <c r="F74" i="1"/>
  <c r="E74" i="1"/>
  <c r="D74" i="1"/>
  <c r="C74" i="1"/>
  <c r="C96" i="1" s="1"/>
  <c r="C41" i="1" s="1"/>
  <c r="B74" i="1"/>
  <c r="B96" i="1" s="1"/>
  <c r="B41" i="1" s="1"/>
  <c r="U73" i="1"/>
  <c r="T73" i="1"/>
  <c r="S73" i="1"/>
  <c r="S95" i="1" s="1"/>
  <c r="S40" i="1" s="1"/>
  <c r="R73" i="1"/>
  <c r="R95" i="1" s="1"/>
  <c r="R40" i="1" s="1"/>
  <c r="Q73" i="1"/>
  <c r="P73" i="1"/>
  <c r="O73" i="1"/>
  <c r="N73" i="1"/>
  <c r="M73" i="1"/>
  <c r="L73" i="1"/>
  <c r="K73" i="1"/>
  <c r="K95" i="1" s="1"/>
  <c r="K40" i="1" s="1"/>
  <c r="J73" i="1"/>
  <c r="J95" i="1" s="1"/>
  <c r="J40" i="1" s="1"/>
  <c r="I73" i="1"/>
  <c r="H73" i="1"/>
  <c r="G73" i="1"/>
  <c r="G95" i="1" s="1"/>
  <c r="G40" i="1" s="1"/>
  <c r="F73" i="1"/>
  <c r="F95" i="1" s="1"/>
  <c r="F40" i="1" s="1"/>
  <c r="E73" i="1"/>
  <c r="D73" i="1"/>
  <c r="C73" i="1"/>
  <c r="B73" i="1"/>
  <c r="U72" i="1"/>
  <c r="T72" i="1"/>
  <c r="S72" i="1"/>
  <c r="S94" i="1" s="1"/>
  <c r="S39" i="1" s="1"/>
  <c r="R72" i="1"/>
  <c r="R94" i="1" s="1"/>
  <c r="R39" i="1" s="1"/>
  <c r="Q72" i="1"/>
  <c r="P72" i="1"/>
  <c r="O72" i="1"/>
  <c r="O94" i="1" s="1"/>
  <c r="O39" i="1" s="1"/>
  <c r="N72" i="1"/>
  <c r="N94" i="1" s="1"/>
  <c r="N39" i="1" s="1"/>
  <c r="M72" i="1"/>
  <c r="L72" i="1"/>
  <c r="K72" i="1"/>
  <c r="J72" i="1"/>
  <c r="I72" i="1"/>
  <c r="H72" i="1"/>
  <c r="G72" i="1"/>
  <c r="G94" i="1" s="1"/>
  <c r="G39" i="1" s="1"/>
  <c r="F72" i="1"/>
  <c r="F94" i="1" s="1"/>
  <c r="F39" i="1" s="1"/>
  <c r="E72" i="1"/>
  <c r="D72" i="1"/>
  <c r="C72" i="1"/>
  <c r="B72" i="1"/>
  <c r="B94" i="1" s="1"/>
  <c r="B39" i="1" s="1"/>
  <c r="U71" i="1"/>
  <c r="T71" i="1"/>
  <c r="S71" i="1"/>
  <c r="R71" i="1"/>
  <c r="Q71" i="1"/>
  <c r="P71" i="1"/>
  <c r="O71" i="1"/>
  <c r="O93" i="1" s="1"/>
  <c r="O38" i="1" s="1"/>
  <c r="N71" i="1"/>
  <c r="N93" i="1" s="1"/>
  <c r="N38" i="1" s="1"/>
  <c r="M71" i="1"/>
  <c r="L71" i="1"/>
  <c r="K71" i="1"/>
  <c r="J71" i="1"/>
  <c r="J93" i="1" s="1"/>
  <c r="J38" i="1" s="1"/>
  <c r="I71" i="1"/>
  <c r="H71" i="1"/>
  <c r="G71" i="1"/>
  <c r="F71" i="1"/>
  <c r="E71" i="1"/>
  <c r="D71" i="1"/>
  <c r="C71" i="1"/>
  <c r="C93" i="1" s="1"/>
  <c r="C38" i="1" s="1"/>
  <c r="B71" i="1"/>
  <c r="B93" i="1" s="1"/>
  <c r="B38" i="1" s="1"/>
  <c r="U70" i="1"/>
  <c r="T70" i="1"/>
  <c r="S70" i="1"/>
  <c r="R70" i="1"/>
  <c r="R92" i="1" s="1"/>
  <c r="R37" i="1" s="1"/>
  <c r="Q70" i="1"/>
  <c r="P70" i="1"/>
  <c r="O70" i="1"/>
  <c r="N70" i="1"/>
  <c r="M70" i="1"/>
  <c r="L70" i="1"/>
  <c r="K70" i="1"/>
  <c r="K92" i="1" s="1"/>
  <c r="K37" i="1" s="1"/>
  <c r="J70" i="1"/>
  <c r="J92" i="1" s="1"/>
  <c r="J37" i="1" s="1"/>
  <c r="I70" i="1"/>
  <c r="H70" i="1"/>
  <c r="G70" i="1"/>
  <c r="F70" i="1"/>
  <c r="F92" i="1" s="1"/>
  <c r="F37" i="1" s="1"/>
  <c r="E70" i="1"/>
  <c r="D70" i="1"/>
  <c r="C70" i="1"/>
  <c r="B70" i="1"/>
  <c r="U69" i="1"/>
  <c r="T69" i="1"/>
  <c r="S69" i="1"/>
  <c r="S91" i="1" s="1"/>
  <c r="S36" i="1" s="1"/>
  <c r="R69" i="1"/>
  <c r="Q69" i="1"/>
  <c r="P69" i="1"/>
  <c r="P91" i="1" s="1"/>
  <c r="P36" i="1" s="1"/>
  <c r="O69" i="1"/>
  <c r="N69" i="1"/>
  <c r="N91" i="1" s="1"/>
  <c r="N36" i="1" s="1"/>
  <c r="M69" i="1"/>
  <c r="L69" i="1"/>
  <c r="K69" i="1"/>
  <c r="J69" i="1"/>
  <c r="I69" i="1"/>
  <c r="H69" i="1"/>
  <c r="G69" i="1"/>
  <c r="G91" i="1" s="1"/>
  <c r="G36" i="1" s="1"/>
  <c r="F69" i="1"/>
  <c r="E69" i="1"/>
  <c r="D69" i="1"/>
  <c r="C69" i="1"/>
  <c r="B47" i="1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S1" i="2"/>
  <c r="S1" i="1"/>
  <c r="B58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J93" i="2" l="1"/>
  <c r="J38" i="2" s="1"/>
  <c r="B94" i="2"/>
  <c r="B39" i="2" s="1"/>
  <c r="N94" i="2"/>
  <c r="N39" i="2" s="1"/>
  <c r="N91" i="2"/>
  <c r="N36" i="2" s="1"/>
  <c r="F92" i="2"/>
  <c r="F37" i="2" s="1"/>
  <c r="R92" i="2"/>
  <c r="R37" i="2" s="1"/>
  <c r="J91" i="2"/>
  <c r="J36" i="2" s="1"/>
  <c r="F95" i="2"/>
  <c r="F40" i="2" s="1"/>
  <c r="R95" i="2"/>
  <c r="R40" i="2" s="1"/>
  <c r="J96" i="2"/>
  <c r="J41" i="2" s="1"/>
  <c r="B97" i="2"/>
  <c r="B42" i="2" s="1"/>
  <c r="N97" i="2"/>
  <c r="N42" i="2" s="1"/>
  <c r="D91" i="2"/>
  <c r="D36" i="2" s="1"/>
  <c r="P93" i="2"/>
  <c r="P38" i="2" s="1"/>
  <c r="H94" i="2"/>
  <c r="H39" i="2" s="1"/>
  <c r="T94" i="2"/>
  <c r="T39" i="2" s="1"/>
  <c r="L95" i="2"/>
  <c r="L40" i="2" s="1"/>
  <c r="D96" i="2"/>
  <c r="D41" i="2" s="1"/>
  <c r="D26" i="2" s="1"/>
  <c r="P96" i="2"/>
  <c r="P41" i="2" s="1"/>
  <c r="H97" i="2"/>
  <c r="H42" i="2" s="1"/>
  <c r="M91" i="1"/>
  <c r="M36" i="1" s="1"/>
  <c r="E92" i="1"/>
  <c r="E37" i="1" s="1"/>
  <c r="Q92" i="1"/>
  <c r="Q37" i="1" s="1"/>
  <c r="I93" i="1"/>
  <c r="I38" i="1" s="1"/>
  <c r="I23" i="1" s="1"/>
  <c r="U93" i="1"/>
  <c r="U38" i="1" s="1"/>
  <c r="M94" i="1"/>
  <c r="M39" i="1" s="1"/>
  <c r="E95" i="1"/>
  <c r="E40" i="1" s="1"/>
  <c r="Q95" i="1"/>
  <c r="Q40" i="1" s="1"/>
  <c r="I96" i="1"/>
  <c r="I41" i="1" s="1"/>
  <c r="U96" i="1"/>
  <c r="U41" i="1" s="1"/>
  <c r="M97" i="1"/>
  <c r="M42" i="1" s="1"/>
  <c r="E98" i="1"/>
  <c r="E43" i="1" s="1"/>
  <c r="Q98" i="1"/>
  <c r="Q43" i="1" s="1"/>
  <c r="D91" i="1"/>
  <c r="D36" i="1" s="1"/>
  <c r="H91" i="1"/>
  <c r="H36" i="1" s="1"/>
  <c r="H21" i="1" s="1"/>
  <c r="T91" i="1"/>
  <c r="T36" i="1" s="1"/>
  <c r="L92" i="1"/>
  <c r="L37" i="1" s="1"/>
  <c r="D93" i="1"/>
  <c r="D38" i="1" s="1"/>
  <c r="D23" i="1" s="1"/>
  <c r="P93" i="1"/>
  <c r="P38" i="1" s="1"/>
  <c r="H94" i="1"/>
  <c r="H39" i="1" s="1"/>
  <c r="H24" i="1" s="1"/>
  <c r="T94" i="1"/>
  <c r="T39" i="1" s="1"/>
  <c r="L95" i="1"/>
  <c r="L40" i="1" s="1"/>
  <c r="D96" i="1"/>
  <c r="D41" i="1" s="1"/>
  <c r="D26" i="1" s="1"/>
  <c r="P96" i="1"/>
  <c r="P41" i="1" s="1"/>
  <c r="H97" i="1"/>
  <c r="H42" i="1" s="1"/>
  <c r="H27" i="1" s="1"/>
  <c r="T97" i="1"/>
  <c r="T42" i="1" s="1"/>
  <c r="L98" i="1"/>
  <c r="L43" i="1" s="1"/>
  <c r="U97" i="1"/>
  <c r="U42" i="1" s="1"/>
  <c r="M98" i="1"/>
  <c r="M43" i="1" s="1"/>
  <c r="B91" i="1"/>
  <c r="B36" i="1" s="1"/>
  <c r="B21" i="1" s="1"/>
  <c r="Q96" i="1"/>
  <c r="Q41" i="1" s="1"/>
  <c r="I97" i="1"/>
  <c r="I42" i="1" s="1"/>
  <c r="M95" i="1"/>
  <c r="M40" i="1" s="1"/>
  <c r="E96" i="1"/>
  <c r="E41" i="1" s="1"/>
  <c r="E26" i="1" s="1"/>
  <c r="U94" i="1"/>
  <c r="U39" i="1" s="1"/>
  <c r="J91" i="1"/>
  <c r="J36" i="1" s="1"/>
  <c r="J21" i="1" s="1"/>
  <c r="D92" i="1"/>
  <c r="D37" i="1" s="1"/>
  <c r="D22" i="1" s="1"/>
  <c r="P92" i="1"/>
  <c r="P37" i="1" s="1"/>
  <c r="P22" i="1" s="1"/>
  <c r="H93" i="1"/>
  <c r="H38" i="1" s="1"/>
  <c r="H23" i="1" s="1"/>
  <c r="T93" i="1"/>
  <c r="T38" i="1" s="1"/>
  <c r="L94" i="1"/>
  <c r="L39" i="1" s="1"/>
  <c r="D95" i="1"/>
  <c r="D40" i="1" s="1"/>
  <c r="P95" i="1"/>
  <c r="P40" i="1" s="1"/>
  <c r="H96" i="1"/>
  <c r="H41" i="1" s="1"/>
  <c r="H26" i="1" s="1"/>
  <c r="T96" i="1"/>
  <c r="T41" i="1" s="1"/>
  <c r="L97" i="1"/>
  <c r="L42" i="1" s="1"/>
  <c r="D98" i="1"/>
  <c r="D43" i="1" s="1"/>
  <c r="D28" i="1" s="1"/>
  <c r="P98" i="1"/>
  <c r="P43" i="1" s="1"/>
  <c r="H91" i="2"/>
  <c r="H36" i="2" s="1"/>
  <c r="H21" i="2" s="1"/>
  <c r="T91" i="2"/>
  <c r="T36" i="2" s="1"/>
  <c r="L92" i="2"/>
  <c r="L37" i="2" s="1"/>
  <c r="D93" i="2"/>
  <c r="D38" i="2" s="1"/>
  <c r="D23" i="2" s="1"/>
  <c r="S22" i="1"/>
  <c r="U21" i="1"/>
  <c r="Q23" i="1"/>
  <c r="E91" i="1"/>
  <c r="E36" i="1" s="1"/>
  <c r="E21" i="1" s="1"/>
  <c r="Q91" i="1"/>
  <c r="Q36" i="1" s="1"/>
  <c r="Q21" i="1" s="1"/>
  <c r="I92" i="1"/>
  <c r="I37" i="1" s="1"/>
  <c r="I22" i="1" s="1"/>
  <c r="U92" i="1"/>
  <c r="U37" i="1" s="1"/>
  <c r="M93" i="1"/>
  <c r="M38" i="1" s="1"/>
  <c r="M23" i="1" s="1"/>
  <c r="E94" i="1"/>
  <c r="E39" i="1" s="1"/>
  <c r="E24" i="1" s="1"/>
  <c r="Q94" i="1"/>
  <c r="Q39" i="1" s="1"/>
  <c r="I95" i="1"/>
  <c r="I40" i="1" s="1"/>
  <c r="I25" i="1" s="1"/>
  <c r="U95" i="1"/>
  <c r="U40" i="1" s="1"/>
  <c r="M96" i="1"/>
  <c r="M41" i="1" s="1"/>
  <c r="E97" i="1"/>
  <c r="E42" i="1" s="1"/>
  <c r="E27" i="1" s="1"/>
  <c r="Q97" i="1"/>
  <c r="Q42" i="1" s="1"/>
  <c r="Q27" i="1" s="1"/>
  <c r="I98" i="1"/>
  <c r="I43" i="1" s="1"/>
  <c r="U98" i="1"/>
  <c r="U43" i="1" s="1"/>
  <c r="F91" i="1"/>
  <c r="F36" i="1" s="1"/>
  <c r="F21" i="1" s="1"/>
  <c r="R91" i="1"/>
  <c r="R36" i="1" s="1"/>
  <c r="R21" i="1" s="1"/>
  <c r="C91" i="1"/>
  <c r="C36" i="1" s="1"/>
  <c r="C21" i="1" s="1"/>
  <c r="U91" i="1"/>
  <c r="U36" i="1" s="1"/>
  <c r="S92" i="1"/>
  <c r="S37" i="1" s="1"/>
  <c r="Q93" i="1"/>
  <c r="Q38" i="1" s="1"/>
  <c r="S24" i="1"/>
  <c r="B92" i="1"/>
  <c r="B37" i="1" s="1"/>
  <c r="N92" i="1"/>
  <c r="N37" i="1" s="1"/>
  <c r="N22" i="1" s="1"/>
  <c r="F93" i="1"/>
  <c r="F38" i="1" s="1"/>
  <c r="R93" i="1"/>
  <c r="R38" i="1" s="1"/>
  <c r="J94" i="1"/>
  <c r="J39" i="1" s="1"/>
  <c r="B95" i="1"/>
  <c r="B40" i="1" s="1"/>
  <c r="B25" i="1" s="1"/>
  <c r="N95" i="1"/>
  <c r="N40" i="1" s="1"/>
  <c r="F96" i="1"/>
  <c r="F41" i="1" s="1"/>
  <c r="F26" i="1" s="1"/>
  <c r="R96" i="1"/>
  <c r="R41" i="1" s="1"/>
  <c r="J97" i="1"/>
  <c r="J42" i="1" s="1"/>
  <c r="B98" i="1"/>
  <c r="B43" i="1" s="1"/>
  <c r="B28" i="1" s="1"/>
  <c r="N98" i="1"/>
  <c r="N43" i="1" s="1"/>
  <c r="I91" i="1"/>
  <c r="I36" i="1" s="1"/>
  <c r="I21" i="1" s="1"/>
  <c r="G92" i="1"/>
  <c r="G37" i="1" s="1"/>
  <c r="G22" i="1" s="1"/>
  <c r="E93" i="1"/>
  <c r="E38" i="1" s="1"/>
  <c r="E23" i="1" s="1"/>
  <c r="C94" i="1"/>
  <c r="C39" i="1" s="1"/>
  <c r="C24" i="1" s="1"/>
  <c r="K91" i="1"/>
  <c r="K36" i="1" s="1"/>
  <c r="K21" i="1" s="1"/>
  <c r="C92" i="1"/>
  <c r="C37" i="1" s="1"/>
  <c r="C22" i="1" s="1"/>
  <c r="O92" i="1"/>
  <c r="O37" i="1" s="1"/>
  <c r="O22" i="1" s="1"/>
  <c r="G93" i="1"/>
  <c r="G38" i="1" s="1"/>
  <c r="G23" i="1" s="1"/>
  <c r="S93" i="1"/>
  <c r="S38" i="1" s="1"/>
  <c r="K94" i="1"/>
  <c r="K39" i="1" s="1"/>
  <c r="K24" i="1" s="1"/>
  <c r="C95" i="1"/>
  <c r="C40" i="1" s="1"/>
  <c r="C25" i="1" s="1"/>
  <c r="O95" i="1"/>
  <c r="O40" i="1" s="1"/>
  <c r="O25" i="1" s="1"/>
  <c r="G96" i="1"/>
  <c r="G41" i="1" s="1"/>
  <c r="G26" i="1" s="1"/>
  <c r="S96" i="1"/>
  <c r="S41" i="1" s="1"/>
  <c r="K97" i="1"/>
  <c r="K42" i="1" s="1"/>
  <c r="K27" i="1" s="1"/>
  <c r="C98" i="1"/>
  <c r="C43" i="1" s="1"/>
  <c r="C28" i="1" s="1"/>
  <c r="O98" i="1"/>
  <c r="O43" i="1" s="1"/>
  <c r="L91" i="1"/>
  <c r="L36" i="1" s="1"/>
  <c r="L21" i="1" s="1"/>
  <c r="O91" i="1"/>
  <c r="O36" i="1" s="1"/>
  <c r="O21" i="1" s="1"/>
  <c r="M92" i="1"/>
  <c r="M37" i="1" s="1"/>
  <c r="M22" i="1" s="1"/>
  <c r="K93" i="1"/>
  <c r="K38" i="1" s="1"/>
  <c r="K23" i="1" s="1"/>
  <c r="I94" i="1"/>
  <c r="I39" i="1" s="1"/>
  <c r="I24" i="1" s="1"/>
  <c r="M27" i="1"/>
  <c r="H92" i="1"/>
  <c r="H37" i="1" s="1"/>
  <c r="H22" i="1" s="1"/>
  <c r="T92" i="1"/>
  <c r="T37" i="1" s="1"/>
  <c r="L93" i="1"/>
  <c r="L38" i="1" s="1"/>
  <c r="L23" i="1" s="1"/>
  <c r="D94" i="1"/>
  <c r="D39" i="1" s="1"/>
  <c r="D24" i="1" s="1"/>
  <c r="P94" i="1"/>
  <c r="P39" i="1" s="1"/>
  <c r="H95" i="1"/>
  <c r="H40" i="1" s="1"/>
  <c r="H25" i="1" s="1"/>
  <c r="T95" i="1"/>
  <c r="T40" i="1" s="1"/>
  <c r="L96" i="1"/>
  <c r="L41" i="1" s="1"/>
  <c r="L26" i="1" s="1"/>
  <c r="D97" i="1"/>
  <c r="D42" i="1" s="1"/>
  <c r="D27" i="1" s="1"/>
  <c r="P97" i="1"/>
  <c r="P42" i="1" s="1"/>
  <c r="H98" i="1"/>
  <c r="H43" i="1" s="1"/>
  <c r="H28" i="1" s="1"/>
  <c r="T98" i="1"/>
  <c r="T43" i="1" s="1"/>
  <c r="K93" i="2"/>
  <c r="K38" i="2" s="1"/>
  <c r="Q93" i="2"/>
  <c r="Q38" i="2" s="1"/>
  <c r="C94" i="2"/>
  <c r="C39" i="2" s="1"/>
  <c r="I94" i="2"/>
  <c r="I39" i="2" s="1"/>
  <c r="O94" i="2"/>
  <c r="O39" i="2" s="1"/>
  <c r="U94" i="2"/>
  <c r="U39" i="2" s="1"/>
  <c r="G95" i="2"/>
  <c r="G40" i="2" s="1"/>
  <c r="G25" i="2" s="1"/>
  <c r="M95" i="2"/>
  <c r="M40" i="2" s="1"/>
  <c r="S95" i="2"/>
  <c r="S40" i="2" s="1"/>
  <c r="E96" i="2"/>
  <c r="E41" i="2" s="1"/>
  <c r="E26" i="2" s="1"/>
  <c r="K96" i="2"/>
  <c r="K41" i="2" s="1"/>
  <c r="Q96" i="2"/>
  <c r="Q41" i="2" s="1"/>
  <c r="C97" i="2"/>
  <c r="C42" i="2" s="1"/>
  <c r="C27" i="2" s="1"/>
  <c r="I97" i="2"/>
  <c r="I42" i="2" s="1"/>
  <c r="O97" i="2"/>
  <c r="O42" i="2" s="1"/>
  <c r="U97" i="2"/>
  <c r="U42" i="2" s="1"/>
  <c r="G98" i="2"/>
  <c r="G43" i="2" s="1"/>
  <c r="M98" i="2"/>
  <c r="M43" i="2" s="1"/>
  <c r="S98" i="2"/>
  <c r="S43" i="2" s="1"/>
  <c r="N93" i="2"/>
  <c r="N38" i="2" s="1"/>
  <c r="T93" i="2"/>
  <c r="T38" i="2" s="1"/>
  <c r="F94" i="2"/>
  <c r="F39" i="2" s="1"/>
  <c r="L94" i="2"/>
  <c r="L39" i="2" s="1"/>
  <c r="R94" i="2"/>
  <c r="R39" i="2" s="1"/>
  <c r="D95" i="2"/>
  <c r="D40" i="2" s="1"/>
  <c r="D25" i="2" s="1"/>
  <c r="J95" i="2"/>
  <c r="J40" i="2" s="1"/>
  <c r="P95" i="2"/>
  <c r="P40" i="2" s="1"/>
  <c r="B96" i="2"/>
  <c r="B41" i="2" s="1"/>
  <c r="H96" i="2"/>
  <c r="H41" i="2" s="1"/>
  <c r="N96" i="2"/>
  <c r="N41" i="2" s="1"/>
  <c r="T96" i="2"/>
  <c r="T41" i="2" s="1"/>
  <c r="F97" i="2"/>
  <c r="F42" i="2" s="1"/>
  <c r="F27" i="2" s="1"/>
  <c r="L97" i="2"/>
  <c r="L42" i="2" s="1"/>
  <c r="R97" i="2"/>
  <c r="R42" i="2" s="1"/>
  <c r="D98" i="2"/>
  <c r="D43" i="2" s="1"/>
  <c r="D28" i="2" s="1"/>
  <c r="J98" i="2"/>
  <c r="J43" i="2" s="1"/>
  <c r="P98" i="2"/>
  <c r="P43" i="2" s="1"/>
  <c r="F91" i="2"/>
  <c r="F36" i="2" s="1"/>
  <c r="L91" i="2"/>
  <c r="L36" i="2" s="1"/>
  <c r="R91" i="2"/>
  <c r="R36" i="2" s="1"/>
  <c r="D92" i="2"/>
  <c r="D37" i="2" s="1"/>
  <c r="J92" i="2"/>
  <c r="J37" i="2" s="1"/>
  <c r="P92" i="2"/>
  <c r="P37" i="2" s="1"/>
  <c r="P22" i="2" s="1"/>
  <c r="B93" i="2"/>
  <c r="B38" i="2" s="1"/>
  <c r="H93" i="2"/>
  <c r="H38" i="2" s="1"/>
  <c r="H23" i="2" s="1"/>
  <c r="T97" i="2"/>
  <c r="T42" i="2" s="1"/>
  <c r="F98" i="2"/>
  <c r="F43" i="2" s="1"/>
  <c r="F28" i="2" s="1"/>
  <c r="L98" i="2"/>
  <c r="L43" i="2" s="1"/>
  <c r="R98" i="2"/>
  <c r="R43" i="2" s="1"/>
  <c r="E91" i="2"/>
  <c r="E36" i="2" s="1"/>
  <c r="E21" i="2" s="1"/>
  <c r="K91" i="2"/>
  <c r="K36" i="2" s="1"/>
  <c r="K21" i="2" s="1"/>
  <c r="Q91" i="2"/>
  <c r="Q36" i="2" s="1"/>
  <c r="C92" i="2"/>
  <c r="C37" i="2" s="1"/>
  <c r="C22" i="2" s="1"/>
  <c r="I92" i="2"/>
  <c r="I37" i="2" s="1"/>
  <c r="I22" i="2" s="1"/>
  <c r="O92" i="2"/>
  <c r="O37" i="2" s="1"/>
  <c r="O22" i="2" s="1"/>
  <c r="U92" i="2"/>
  <c r="U37" i="2" s="1"/>
  <c r="U22" i="2" s="1"/>
  <c r="G93" i="2"/>
  <c r="G38" i="2" s="1"/>
  <c r="G23" i="2" s="1"/>
  <c r="C91" i="2"/>
  <c r="C36" i="2" s="1"/>
  <c r="C21" i="2" s="1"/>
  <c r="I91" i="2"/>
  <c r="I36" i="2" s="1"/>
  <c r="I21" i="2" s="1"/>
  <c r="O91" i="2"/>
  <c r="O36" i="2" s="1"/>
  <c r="O21" i="2" s="1"/>
  <c r="U91" i="2"/>
  <c r="U36" i="2" s="1"/>
  <c r="G92" i="2"/>
  <c r="G37" i="2" s="1"/>
  <c r="G22" i="2" s="1"/>
  <c r="M92" i="2"/>
  <c r="M37" i="2" s="1"/>
  <c r="M22" i="2" s="1"/>
  <c r="S92" i="2"/>
  <c r="S37" i="2" s="1"/>
  <c r="E93" i="2"/>
  <c r="E38" i="2" s="1"/>
  <c r="E23" i="2" s="1"/>
  <c r="P91" i="2"/>
  <c r="P36" i="2" s="1"/>
  <c r="B92" i="2"/>
  <c r="B37" i="2" s="1"/>
  <c r="B22" i="2" s="1"/>
  <c r="H92" i="2"/>
  <c r="H37" i="2" s="1"/>
  <c r="H22" i="2" s="1"/>
  <c r="N92" i="2"/>
  <c r="N37" i="2" s="1"/>
  <c r="N22" i="2" s="1"/>
  <c r="T92" i="2"/>
  <c r="T37" i="2" s="1"/>
  <c r="F93" i="2"/>
  <c r="F38" i="2" s="1"/>
  <c r="F23" i="2" s="1"/>
  <c r="B91" i="2"/>
  <c r="B36" i="2" s="1"/>
  <c r="B21" i="2" s="1"/>
  <c r="U22" i="1"/>
  <c r="N23" i="1"/>
  <c r="M21" i="1"/>
  <c r="S21" i="1"/>
  <c r="K22" i="1"/>
  <c r="Q22" i="1"/>
  <c r="O23" i="1"/>
  <c r="U23" i="1"/>
  <c r="G24" i="1"/>
  <c r="E25" i="1"/>
  <c r="Q25" i="1"/>
  <c r="C26" i="1"/>
  <c r="O26" i="1"/>
  <c r="G27" i="1"/>
  <c r="E28" i="1"/>
  <c r="K28" i="1"/>
  <c r="N21" i="1"/>
  <c r="T21" i="1"/>
  <c r="F22" i="1"/>
  <c r="L22" i="1"/>
  <c r="R22" i="1"/>
  <c r="J23" i="1"/>
  <c r="P23" i="1"/>
  <c r="B24" i="1"/>
  <c r="N24" i="1"/>
  <c r="F25" i="1"/>
  <c r="L25" i="1"/>
  <c r="J26" i="1"/>
  <c r="B27" i="1"/>
  <c r="F28" i="1"/>
  <c r="S23" i="1"/>
  <c r="Q24" i="1"/>
  <c r="U25" i="1"/>
  <c r="M26" i="1"/>
  <c r="S26" i="1"/>
  <c r="I28" i="1"/>
  <c r="O28" i="1"/>
  <c r="T23" i="1"/>
  <c r="R24" i="1"/>
  <c r="P25" i="1"/>
  <c r="N26" i="1"/>
  <c r="T26" i="1"/>
  <c r="L27" i="1"/>
  <c r="R27" i="1"/>
  <c r="J28" i="1"/>
  <c r="P28" i="1"/>
  <c r="G21" i="1"/>
  <c r="E22" i="1"/>
  <c r="C23" i="1"/>
  <c r="M24" i="1"/>
  <c r="K25" i="1"/>
  <c r="I26" i="1"/>
  <c r="U26" i="1"/>
  <c r="S27" i="1"/>
  <c r="Q28" i="1"/>
  <c r="T24" i="1"/>
  <c r="R25" i="1"/>
  <c r="P26" i="1"/>
  <c r="N27" i="1"/>
  <c r="T27" i="1"/>
  <c r="L28" i="1"/>
  <c r="R28" i="1"/>
  <c r="O24" i="1"/>
  <c r="Q95" i="2"/>
  <c r="Q40" i="2" s="1"/>
  <c r="Q25" i="2" s="1"/>
  <c r="C96" i="2"/>
  <c r="C41" i="2" s="1"/>
  <c r="C26" i="2" s="1"/>
  <c r="I96" i="2"/>
  <c r="I41" i="2" s="1"/>
  <c r="O96" i="2"/>
  <c r="O41" i="2" s="1"/>
  <c r="O26" i="2" s="1"/>
  <c r="U96" i="2"/>
  <c r="U41" i="2" s="1"/>
  <c r="G97" i="2"/>
  <c r="G42" i="2" s="1"/>
  <c r="G27" i="2" s="1"/>
  <c r="M97" i="2"/>
  <c r="M42" i="2" s="1"/>
  <c r="M27" i="2" s="1"/>
  <c r="S97" i="2"/>
  <c r="S42" i="2" s="1"/>
  <c r="E98" i="2"/>
  <c r="E43" i="2" s="1"/>
  <c r="E28" i="2" s="1"/>
  <c r="K98" i="2"/>
  <c r="K43" i="2" s="1"/>
  <c r="K28" i="2" s="1"/>
  <c r="Q98" i="2"/>
  <c r="Q43" i="2" s="1"/>
  <c r="L93" i="2"/>
  <c r="L38" i="2" s="1"/>
  <c r="L23" i="2" s="1"/>
  <c r="R93" i="2"/>
  <c r="R38" i="2" s="1"/>
  <c r="R23" i="2" s="1"/>
  <c r="D94" i="2"/>
  <c r="D39" i="2" s="1"/>
  <c r="D24" i="2" s="1"/>
  <c r="J94" i="2"/>
  <c r="J39" i="2" s="1"/>
  <c r="J24" i="2" s="1"/>
  <c r="P94" i="2"/>
  <c r="P39" i="2" s="1"/>
  <c r="P24" i="2" s="1"/>
  <c r="B95" i="2"/>
  <c r="B40" i="2" s="1"/>
  <c r="B25" i="2" s="1"/>
  <c r="H95" i="2"/>
  <c r="H40" i="2" s="1"/>
  <c r="H25" i="2" s="1"/>
  <c r="N95" i="2"/>
  <c r="N40" i="2" s="1"/>
  <c r="N25" i="2" s="1"/>
  <c r="T95" i="2"/>
  <c r="T40" i="2" s="1"/>
  <c r="F96" i="2"/>
  <c r="F41" i="2" s="1"/>
  <c r="F26" i="2" s="1"/>
  <c r="L96" i="2"/>
  <c r="L41" i="2" s="1"/>
  <c r="L26" i="2" s="1"/>
  <c r="R96" i="2"/>
  <c r="R41" i="2" s="1"/>
  <c r="D97" i="2"/>
  <c r="D42" i="2" s="1"/>
  <c r="D27" i="2" s="1"/>
  <c r="J97" i="2"/>
  <c r="J42" i="2" s="1"/>
  <c r="J27" i="2" s="1"/>
  <c r="P97" i="2"/>
  <c r="P42" i="2" s="1"/>
  <c r="B98" i="2"/>
  <c r="B43" i="2" s="1"/>
  <c r="B28" i="2" s="1"/>
  <c r="H98" i="2"/>
  <c r="H43" i="2" s="1"/>
  <c r="H28" i="2" s="1"/>
  <c r="N98" i="2"/>
  <c r="N43" i="2" s="1"/>
  <c r="N28" i="2" s="1"/>
  <c r="T98" i="2"/>
  <c r="T43" i="2" s="1"/>
  <c r="M93" i="2"/>
  <c r="M38" i="2" s="1"/>
  <c r="M23" i="2" s="1"/>
  <c r="S93" i="2"/>
  <c r="S38" i="2" s="1"/>
  <c r="E94" i="2"/>
  <c r="E39" i="2" s="1"/>
  <c r="E24" i="2" s="1"/>
  <c r="K94" i="2"/>
  <c r="K39" i="2" s="1"/>
  <c r="K24" i="2" s="1"/>
  <c r="Q94" i="2"/>
  <c r="Q39" i="2" s="1"/>
  <c r="Q24" i="2" s="1"/>
  <c r="C95" i="2"/>
  <c r="C40" i="2" s="1"/>
  <c r="C25" i="2" s="1"/>
  <c r="I95" i="2"/>
  <c r="I40" i="2" s="1"/>
  <c r="I25" i="2" s="1"/>
  <c r="O95" i="2"/>
  <c r="O40" i="2" s="1"/>
  <c r="U95" i="2"/>
  <c r="U40" i="2" s="1"/>
  <c r="G96" i="2"/>
  <c r="G41" i="2" s="1"/>
  <c r="G26" i="2" s="1"/>
  <c r="M96" i="2"/>
  <c r="M41" i="2" s="1"/>
  <c r="M26" i="2" s="1"/>
  <c r="S96" i="2"/>
  <c r="S41" i="2" s="1"/>
  <c r="E97" i="2"/>
  <c r="E42" i="2" s="1"/>
  <c r="E27" i="2" s="1"/>
  <c r="K97" i="2"/>
  <c r="K42" i="2" s="1"/>
  <c r="K27" i="2" s="1"/>
  <c r="Q97" i="2"/>
  <c r="Q42" i="2" s="1"/>
  <c r="C98" i="2"/>
  <c r="C43" i="2" s="1"/>
  <c r="C28" i="2" s="1"/>
  <c r="I98" i="2"/>
  <c r="I43" i="2" s="1"/>
  <c r="I28" i="2" s="1"/>
  <c r="O98" i="2"/>
  <c r="O43" i="2" s="1"/>
  <c r="U98" i="2"/>
  <c r="U43" i="2" s="1"/>
  <c r="U24" i="2"/>
  <c r="K26" i="2"/>
  <c r="Q26" i="2"/>
  <c r="I27" i="2"/>
  <c r="U27" i="2"/>
  <c r="M28" i="2"/>
  <c r="B24" i="2"/>
  <c r="T24" i="2"/>
  <c r="R25" i="2"/>
  <c r="P26" i="2"/>
  <c r="N27" i="2"/>
  <c r="P23" i="2"/>
  <c r="N24" i="2"/>
  <c r="L25" i="2"/>
  <c r="J26" i="2"/>
  <c r="G21" i="2"/>
  <c r="N21" i="2"/>
  <c r="T21" i="2"/>
  <c r="F22" i="2"/>
  <c r="R22" i="2"/>
  <c r="T27" i="2"/>
  <c r="R21" i="2"/>
  <c r="N23" i="2"/>
  <c r="T23" i="2"/>
  <c r="L24" i="2"/>
  <c r="R24" i="2"/>
  <c r="J25" i="2"/>
  <c r="P25" i="2"/>
  <c r="N26" i="2"/>
  <c r="T26" i="2"/>
  <c r="L27" i="2"/>
  <c r="R27" i="2"/>
  <c r="T22" i="2"/>
  <c r="T25" i="2"/>
  <c r="R26" i="2"/>
  <c r="P27" i="2"/>
  <c r="T28" i="2"/>
  <c r="S21" i="2"/>
  <c r="O23" i="2"/>
  <c r="S24" i="2"/>
  <c r="K25" i="2"/>
  <c r="U26" i="2"/>
  <c r="Q28" i="2"/>
  <c r="Q21" i="2"/>
  <c r="S23" i="2"/>
  <c r="O25" i="2"/>
  <c r="U25" i="2"/>
  <c r="S26" i="2"/>
  <c r="Q27" i="2"/>
  <c r="O28" i="2"/>
  <c r="U28" i="2"/>
  <c r="L28" i="2"/>
  <c r="R28" i="2"/>
  <c r="J28" i="2"/>
  <c r="P28" i="2"/>
  <c r="L21" i="2"/>
  <c r="F24" i="2"/>
  <c r="M21" i="2"/>
  <c r="E22" i="2"/>
  <c r="K22" i="2"/>
  <c r="C23" i="2"/>
  <c r="G24" i="2"/>
  <c r="E25" i="2"/>
  <c r="J22" i="2"/>
  <c r="B27" i="2"/>
  <c r="F21" i="2"/>
  <c r="B23" i="2"/>
  <c r="B26" i="2"/>
  <c r="S22" i="2"/>
  <c r="I24" i="2"/>
  <c r="O24" i="2"/>
  <c r="S25" i="2"/>
  <c r="C24" i="2"/>
  <c r="O27" i="2"/>
  <c r="S28" i="2"/>
  <c r="D22" i="2"/>
  <c r="H26" i="2"/>
  <c r="Q22" i="2"/>
  <c r="M24" i="2"/>
  <c r="S27" i="2"/>
  <c r="U21" i="2"/>
  <c r="Q23" i="2"/>
  <c r="M25" i="2"/>
  <c r="L22" i="2"/>
  <c r="J23" i="2"/>
  <c r="H24" i="2"/>
  <c r="F25" i="2"/>
  <c r="H27" i="2"/>
  <c r="D21" i="2"/>
  <c r="J21" i="2"/>
  <c r="P21" i="2"/>
  <c r="I23" i="2"/>
  <c r="U23" i="2"/>
  <c r="I26" i="2"/>
  <c r="K23" i="2"/>
  <c r="G28" i="2"/>
  <c r="B23" i="1"/>
  <c r="L24" i="1"/>
  <c r="F27" i="1"/>
  <c r="F24" i="1"/>
  <c r="J25" i="1"/>
  <c r="J22" i="1"/>
  <c r="D25" i="1"/>
  <c r="U28" i="1"/>
  <c r="U24" i="1"/>
  <c r="G25" i="1"/>
  <c r="M25" i="1"/>
  <c r="S25" i="1"/>
  <c r="K26" i="1"/>
  <c r="Q26" i="1"/>
  <c r="C27" i="1"/>
  <c r="I27" i="1"/>
  <c r="O27" i="1"/>
  <c r="U27" i="1"/>
  <c r="G28" i="1"/>
  <c r="M28" i="1"/>
  <c r="S28" i="1"/>
  <c r="B26" i="1"/>
  <c r="D21" i="1"/>
  <c r="P21" i="1"/>
  <c r="B22" i="1"/>
  <c r="T22" i="1"/>
  <c r="F23" i="1"/>
  <c r="R23" i="1"/>
  <c r="J24" i="1"/>
  <c r="P24" i="1"/>
  <c r="N25" i="1"/>
  <c r="T25" i="1"/>
  <c r="R26" i="1"/>
  <c r="J27" i="1"/>
  <c r="P27" i="1"/>
  <c r="N28" i="1"/>
  <c r="T28" i="1"/>
</calcChain>
</file>

<file path=xl/sharedStrings.xml><?xml version="1.0" encoding="utf-8"?>
<sst xmlns="http://schemas.openxmlformats.org/spreadsheetml/2006/main" count="70" uniqueCount="32">
  <si>
    <t>欠き込み距離</t>
    <rPh sb="0" eb="1">
      <t>カ</t>
    </rPh>
    <rPh sb="2" eb="3">
      <t>コ</t>
    </rPh>
    <rPh sb="4" eb="6">
      <t>キョリ</t>
    </rPh>
    <phoneticPr fontId="1"/>
  </si>
  <si>
    <t>出寸法</t>
    <rPh sb="0" eb="1">
      <t>デ</t>
    </rPh>
    <rPh sb="1" eb="3">
      <t>スンポウ</t>
    </rPh>
    <phoneticPr fontId="1"/>
  </si>
  <si>
    <t>はみ出し判定(幅)</t>
    <rPh sb="2" eb="3">
      <t>ダ</t>
    </rPh>
    <rPh sb="4" eb="6">
      <t>ハンテイ</t>
    </rPh>
    <rPh sb="7" eb="8">
      <t>ハバ</t>
    </rPh>
    <phoneticPr fontId="1"/>
  </si>
  <si>
    <t>はみ出し判定(高)</t>
    <rPh sb="2" eb="3">
      <t>ダ</t>
    </rPh>
    <rPh sb="4" eb="6">
      <t>ハンテイ</t>
    </rPh>
    <rPh sb="7" eb="8">
      <t>タカ</t>
    </rPh>
    <phoneticPr fontId="1"/>
  </si>
  <si>
    <t>垂木せい＋隙間</t>
    <rPh sb="0" eb="2">
      <t>タルキ</t>
    </rPh>
    <rPh sb="5" eb="7">
      <t>スキマ</t>
    </rPh>
    <phoneticPr fontId="1"/>
  </si>
  <si>
    <t>縦</t>
  </si>
  <si>
    <t>勾配(寸)</t>
    <rPh sb="0" eb="2">
      <t>コウバイ</t>
    </rPh>
    <rPh sb="3" eb="4">
      <t>スン</t>
    </rPh>
    <phoneticPr fontId="1"/>
  </si>
  <si>
    <t>㎜</t>
    <phoneticPr fontId="1"/>
  </si>
  <si>
    <t>垂木欠き方向</t>
    <rPh sb="0" eb="2">
      <t>タルキ</t>
    </rPh>
    <rPh sb="2" eb="3">
      <t>カ</t>
    </rPh>
    <rPh sb="4" eb="6">
      <t>ホウコウ</t>
    </rPh>
    <phoneticPr fontId="1"/>
  </si>
  <si>
    <t>施工端距離</t>
    <rPh sb="0" eb="2">
      <t>セコウ</t>
    </rPh>
    <rPh sb="2" eb="5">
      <t>ハシキョリ</t>
    </rPh>
    <phoneticPr fontId="1"/>
  </si>
  <si>
    <t>軒桁(幅)</t>
    <rPh sb="0" eb="2">
      <t>ノキゲタ</t>
    </rPh>
    <rPh sb="3" eb="4">
      <t>ハバ</t>
    </rPh>
    <phoneticPr fontId="1"/>
  </si>
  <si>
    <t>軒桁(高)</t>
    <rPh sb="0" eb="2">
      <t>ノキゲタ</t>
    </rPh>
    <rPh sb="3" eb="4">
      <t>タカ</t>
    </rPh>
    <phoneticPr fontId="1"/>
  </si>
  <si>
    <t>垂木せい(㎜)</t>
    <rPh sb="0" eb="2">
      <t>タルキ</t>
    </rPh>
    <phoneticPr fontId="1"/>
  </si>
  <si>
    <t>勾配(°)</t>
    <rPh sb="0" eb="2">
      <t>コウバイ</t>
    </rPh>
    <phoneticPr fontId="1"/>
  </si>
  <si>
    <t>　施工上の誤差などは考慮しておりませんので、サイズ選定の参考にご使用ください。</t>
    <phoneticPr fontId="1"/>
  </si>
  <si>
    <t>※上記表は、計算上ねじ部が40㎜納まるサイズを表示しています。</t>
    <rPh sb="1" eb="3">
      <t>ジョウキ</t>
    </rPh>
    <rPh sb="3" eb="4">
      <t>ヒョウ</t>
    </rPh>
    <rPh sb="6" eb="9">
      <t>ケイサンジョウ</t>
    </rPh>
    <rPh sb="11" eb="12">
      <t>ブ</t>
    </rPh>
    <rPh sb="16" eb="17">
      <t>オサ</t>
    </rPh>
    <rPh sb="23" eb="25">
      <t>ヒョウジ</t>
    </rPh>
    <phoneticPr fontId="1"/>
  </si>
  <si>
    <t>出寸法ー端距離</t>
    <rPh sb="0" eb="3">
      <t>デスンポウ</t>
    </rPh>
    <rPh sb="4" eb="7">
      <t>ハシキョリ</t>
    </rPh>
    <phoneticPr fontId="1"/>
  </si>
  <si>
    <t>垂木欠き幅</t>
    <rPh sb="0" eb="3">
      <t>タルキカ</t>
    </rPh>
    <rPh sb="4" eb="5">
      <t>ハバ</t>
    </rPh>
    <phoneticPr fontId="1"/>
  </si>
  <si>
    <t>ビス位置判定</t>
    <rPh sb="2" eb="4">
      <t>イチ</t>
    </rPh>
    <rPh sb="4" eb="6">
      <t>ハンテイ</t>
    </rPh>
    <phoneticPr fontId="1"/>
  </si>
  <si>
    <t>　※数値は上図の青寸法(垂木せい＋隙間)。垂木欠きにビスが入る場合は(垂木せい)。</t>
    <rPh sb="2" eb="4">
      <t>スウチ</t>
    </rPh>
    <rPh sb="5" eb="7">
      <t>ウエズ</t>
    </rPh>
    <rPh sb="8" eb="11">
      <t>アオスンポウ</t>
    </rPh>
    <rPh sb="12" eb="14">
      <t>タルキ</t>
    </rPh>
    <rPh sb="17" eb="19">
      <t>スキマ</t>
    </rPh>
    <phoneticPr fontId="1"/>
  </si>
  <si>
    <t>　　『表数値+40～55』のサイズが、表紙の選定表に表示される。</t>
    <rPh sb="3" eb="6">
      <t>ヒョウスウチ</t>
    </rPh>
    <rPh sb="19" eb="21">
      <t>ヒョウシ</t>
    </rPh>
    <rPh sb="22" eb="24">
      <t>センテイ</t>
    </rPh>
    <rPh sb="24" eb="25">
      <t>ヒョウ</t>
    </rPh>
    <rPh sb="26" eb="28">
      <t>ヒョウジ</t>
    </rPh>
    <phoneticPr fontId="1"/>
  </si>
  <si>
    <t>　※ビス位置を表示(上記イラストなら『欠』)。最上段の灰色表計算に影響。</t>
    <rPh sb="4" eb="6">
      <t>イチ</t>
    </rPh>
    <rPh sb="7" eb="9">
      <t>ヒョウジ</t>
    </rPh>
    <rPh sb="10" eb="12">
      <t>ジョウキ</t>
    </rPh>
    <rPh sb="19" eb="20">
      <t>カ</t>
    </rPh>
    <rPh sb="23" eb="26">
      <t>サイジョウダン</t>
    </rPh>
    <rPh sb="27" eb="30">
      <t>ハイイロヒョウ</t>
    </rPh>
    <rPh sb="30" eb="32">
      <t>ケイサン</t>
    </rPh>
    <rPh sb="33" eb="35">
      <t>エイキョウ</t>
    </rPh>
    <phoneticPr fontId="1"/>
  </si>
  <si>
    <t>　※出寸法大や端距離不足などで、桁側面から挿入チェック。表数値0未満は選定表に×。</t>
    <rPh sb="2" eb="5">
      <t>デスンポウ</t>
    </rPh>
    <rPh sb="5" eb="6">
      <t>ダイ</t>
    </rPh>
    <rPh sb="7" eb="10">
      <t>ハシキョリ</t>
    </rPh>
    <rPh sb="10" eb="12">
      <t>フソク</t>
    </rPh>
    <rPh sb="16" eb="17">
      <t>ケタ</t>
    </rPh>
    <rPh sb="17" eb="19">
      <t>ソクメン</t>
    </rPh>
    <rPh sb="21" eb="23">
      <t>ソウニュウ</t>
    </rPh>
    <rPh sb="28" eb="31">
      <t>ヒョウスウチ</t>
    </rPh>
    <rPh sb="32" eb="34">
      <t>ミマン</t>
    </rPh>
    <rPh sb="35" eb="38">
      <t>センテイヒョウ</t>
    </rPh>
    <phoneticPr fontId="1"/>
  </si>
  <si>
    <t>　※数値は垂木欠き幅(イラスト青寸法)。下表の判定に使用。</t>
    <rPh sb="2" eb="4">
      <t>スウチ</t>
    </rPh>
    <rPh sb="5" eb="8">
      <t>タルキカ</t>
    </rPh>
    <rPh sb="9" eb="10">
      <t>ハバ</t>
    </rPh>
    <rPh sb="15" eb="18">
      <t>アオスンポウ</t>
    </rPh>
    <rPh sb="20" eb="22">
      <t>カヒョウ</t>
    </rPh>
    <rPh sb="23" eb="25">
      <t>ハンテイ</t>
    </rPh>
    <rPh sb="26" eb="28">
      <t>シヨウ</t>
    </rPh>
    <phoneticPr fontId="1"/>
  </si>
  <si>
    <r>
      <t>【参考資料】ラクビス・ダイバーⅡ　サイズ選定表</t>
    </r>
    <r>
      <rPr>
        <b/>
        <sz val="18"/>
        <color theme="1"/>
        <rFont val="游ゴシック"/>
        <family val="3"/>
        <charset val="128"/>
        <scheme val="minor"/>
      </rPr>
      <t>（先端：カネ）</t>
    </r>
    <rPh sb="20" eb="23">
      <t>センテイヒョウ</t>
    </rPh>
    <rPh sb="24" eb="26">
      <t>センタン</t>
    </rPh>
    <phoneticPr fontId="1"/>
  </si>
  <si>
    <t>　※桁高さ不足などで桁底面からはみ出るかチェック。表数値0未満は選定表に×。</t>
    <rPh sb="2" eb="3">
      <t>ケタ</t>
    </rPh>
    <rPh sb="3" eb="4">
      <t>タカ</t>
    </rPh>
    <rPh sb="5" eb="7">
      <t>フソク</t>
    </rPh>
    <rPh sb="10" eb="11">
      <t>ケタ</t>
    </rPh>
    <rPh sb="11" eb="13">
      <t>テイメン</t>
    </rPh>
    <rPh sb="17" eb="18">
      <t>デ</t>
    </rPh>
    <rPh sb="25" eb="28">
      <t>ヒョウスウチ</t>
    </rPh>
    <rPh sb="29" eb="31">
      <t>ミマン</t>
    </rPh>
    <rPh sb="32" eb="35">
      <t>センテイヒョウ</t>
    </rPh>
    <phoneticPr fontId="1"/>
  </si>
  <si>
    <t>　※桁幅不足,端距離大などで桁側面からはみ出るかチェック。</t>
    <rPh sb="2" eb="4">
      <t>ケタハバ</t>
    </rPh>
    <rPh sb="4" eb="6">
      <t>フソク</t>
    </rPh>
    <rPh sb="7" eb="8">
      <t>ハシ</t>
    </rPh>
    <rPh sb="8" eb="10">
      <t>キョリ</t>
    </rPh>
    <rPh sb="10" eb="11">
      <t>ダイ</t>
    </rPh>
    <rPh sb="14" eb="17">
      <t>ケタソクメン</t>
    </rPh>
    <rPh sb="21" eb="22">
      <t>デ</t>
    </rPh>
    <phoneticPr fontId="1"/>
  </si>
  <si>
    <t>下表に、各条件を入力してください</t>
    <rPh sb="0" eb="2">
      <t>カヒョウ</t>
    </rPh>
    <rPh sb="4" eb="5">
      <t>カク</t>
    </rPh>
    <rPh sb="5" eb="7">
      <t>ジョウケン</t>
    </rPh>
    <rPh sb="8" eb="10">
      <t>ニュウリョク</t>
    </rPh>
    <phoneticPr fontId="1"/>
  </si>
  <si>
    <t>作成日：</t>
    <rPh sb="0" eb="3">
      <t>サクセイビ</t>
    </rPh>
    <phoneticPr fontId="1"/>
  </si>
  <si>
    <r>
      <t>【参考資料】ラクビス・ダイバーⅡ　サイズ選定表</t>
    </r>
    <r>
      <rPr>
        <b/>
        <sz val="18"/>
        <color theme="1"/>
        <rFont val="游ゴシック"/>
        <family val="3"/>
        <charset val="128"/>
        <scheme val="minor"/>
      </rPr>
      <t>（先端：タツ）</t>
    </r>
    <rPh sb="1" eb="5">
      <t>サンコウシリョウ</t>
    </rPh>
    <rPh sb="20" eb="23">
      <t>センテイヒョウ</t>
    </rPh>
    <rPh sb="24" eb="26">
      <t>センタン</t>
    </rPh>
    <phoneticPr fontId="1"/>
  </si>
  <si>
    <t>以下、計算＆NG判定区間</t>
    <rPh sb="0" eb="2">
      <t>イカ</t>
    </rPh>
    <rPh sb="3" eb="5">
      <t>ケイサン</t>
    </rPh>
    <rPh sb="8" eb="10">
      <t>ハンテイ</t>
    </rPh>
    <rPh sb="10" eb="12">
      <t>クカン</t>
    </rPh>
    <phoneticPr fontId="1"/>
  </si>
  <si>
    <t>ver1.0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</si>
</sst>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[$-F800]dddd\,\ mmmm\ dd\,\ yyyy"/>
    <numFmt numFmtId="178" formatCode="0_ "/>
    <numFmt numFmtId="179" formatCode="0.00\_x000a_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E0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6" fillId="3" borderId="1" xfId="0" applyNumberFormat="1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6" fillId="5" borderId="1" xfId="0" applyNumberFormat="1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1" xfId="0" applyBorder="1">
      <alignment vertical="center"/>
    </xf>
    <xf numFmtId="176" fontId="6" fillId="7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6" fillId="8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179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8ECF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rgb="FF3399FF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8ECF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rgb="FF3399FF"/>
        </patternFill>
      </fill>
    </dxf>
    <dxf>
      <fill>
        <patternFill>
          <bgColor rgb="FF66CCFF"/>
        </patternFill>
      </fill>
    </dxf>
  </dxfs>
  <tableStyles count="0" defaultTableStyle="TableStyleMedium2" defaultPivotStyle="PivotStyleLight16"/>
  <colors>
    <mruColors>
      <color rgb="FFECE0EB"/>
      <color rgb="FF66CCFF"/>
      <color rgb="FF3399FF"/>
      <color rgb="FFFFCCCC"/>
      <color rgb="FFF8ECF2"/>
      <color rgb="FFF2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2</xdr:row>
      <xdr:rowOff>304800</xdr:rowOff>
    </xdr:from>
    <xdr:to>
      <xdr:col>20</xdr:col>
      <xdr:colOff>48745</xdr:colOff>
      <xdr:row>16</xdr:row>
      <xdr:rowOff>33928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4E62184-E20C-39AA-6C6A-4DD0414CC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18"/>
        <a:stretch/>
      </xdr:blipFill>
      <xdr:spPr>
        <a:xfrm>
          <a:off x="2914650" y="962025"/>
          <a:ext cx="4906495" cy="486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323850</xdr:rowOff>
    </xdr:from>
    <xdr:to>
      <xdr:col>19</xdr:col>
      <xdr:colOff>248770</xdr:colOff>
      <xdr:row>16</xdr:row>
      <xdr:rowOff>52978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7FC1892-AF53-4C51-A331-00BE3ACE3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4" t="1568" r="194" b="51350"/>
        <a:stretch/>
      </xdr:blipFill>
      <xdr:spPr>
        <a:xfrm>
          <a:off x="2762250" y="981075"/>
          <a:ext cx="4906495" cy="486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9"/>
  <sheetViews>
    <sheetView tabSelected="1" workbookViewId="0">
      <selection activeCell="B11" sqref="B11:D11"/>
    </sheetView>
  </sheetViews>
  <sheetFormatPr defaultRowHeight="18.75" x14ac:dyDescent="0.4"/>
  <cols>
    <col min="1" max="1" width="14.125" customWidth="1"/>
    <col min="2" max="21" width="4.625" customWidth="1"/>
  </cols>
  <sheetData>
    <row r="1" spans="1:21" ht="18.75" customHeight="1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53" t="s">
        <v>28</v>
      </c>
      <c r="R1" s="53"/>
      <c r="S1" s="54">
        <f ca="1">TODAY()</f>
        <v>46170</v>
      </c>
      <c r="T1" s="54"/>
      <c r="U1" s="54"/>
    </row>
    <row r="2" spans="1:21" ht="33" customHeight="1" x14ac:dyDescent="0.4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33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5" spans="1:21" ht="19.5" thickBot="1" x14ac:dyDescent="0.45"/>
    <row r="6" spans="1:21" ht="19.5" thickBot="1" x14ac:dyDescent="0.45">
      <c r="A6" s="59" t="s">
        <v>27</v>
      </c>
      <c r="B6" s="60"/>
      <c r="C6" s="60"/>
      <c r="D6" s="60"/>
      <c r="E6" s="61"/>
    </row>
    <row r="7" spans="1:21" ht="39.950000000000003" customHeight="1" x14ac:dyDescent="0.4">
      <c r="A7" s="25" t="s">
        <v>10</v>
      </c>
      <c r="B7" s="56">
        <v>105</v>
      </c>
      <c r="C7" s="57"/>
      <c r="D7" s="58"/>
      <c r="E7" s="47" t="s">
        <v>7</v>
      </c>
    </row>
    <row r="8" spans="1:21" ht="39.950000000000003" customHeight="1" x14ac:dyDescent="0.4">
      <c r="A8" s="26" t="s">
        <v>11</v>
      </c>
      <c r="B8" s="50">
        <v>105</v>
      </c>
      <c r="C8" s="51"/>
      <c r="D8" s="52"/>
      <c r="E8" s="48" t="s">
        <v>7</v>
      </c>
    </row>
    <row r="9" spans="1:21" ht="39.950000000000003" customHeight="1" x14ac:dyDescent="0.4">
      <c r="A9" s="26" t="s">
        <v>9</v>
      </c>
      <c r="B9" s="50">
        <v>100</v>
      </c>
      <c r="C9" s="51"/>
      <c r="D9" s="52"/>
      <c r="E9" s="48" t="s">
        <v>7</v>
      </c>
    </row>
    <row r="10" spans="1:21" ht="39.950000000000003" customHeight="1" x14ac:dyDescent="0.4">
      <c r="A10" s="26" t="s">
        <v>8</v>
      </c>
      <c r="B10" s="67" t="s">
        <v>5</v>
      </c>
      <c r="C10" s="68"/>
      <c r="D10" s="68"/>
      <c r="E10" s="69"/>
    </row>
    <row r="11" spans="1:21" ht="39.950000000000003" customHeight="1" x14ac:dyDescent="0.4">
      <c r="A11" s="26" t="s">
        <v>0</v>
      </c>
      <c r="B11" s="50">
        <v>20</v>
      </c>
      <c r="C11" s="51"/>
      <c r="D11" s="52"/>
      <c r="E11" s="48" t="s">
        <v>7</v>
      </c>
    </row>
    <row r="12" spans="1:21" ht="39.950000000000003" customHeight="1" thickBot="1" x14ac:dyDescent="0.45">
      <c r="A12" s="27" t="s">
        <v>1</v>
      </c>
      <c r="B12" s="70">
        <v>50</v>
      </c>
      <c r="C12" s="71"/>
      <c r="D12" s="72"/>
      <c r="E12" s="49" t="s">
        <v>7</v>
      </c>
    </row>
    <row r="13" spans="1:21" x14ac:dyDescent="0.4">
      <c r="A13" s="40" t="str">
        <f>IF($B$9&lt;20,"※施工端距離は20㎜以上にしてください。","")</f>
        <v/>
      </c>
    </row>
    <row r="18" spans="1:29" ht="19.5" thickBot="1" x14ac:dyDescent="0.45"/>
    <row r="19" spans="1:29" ht="24" customHeight="1" x14ac:dyDescent="0.4">
      <c r="A19" s="73" t="s">
        <v>12</v>
      </c>
      <c r="B19" s="75" t="s">
        <v>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</row>
    <row r="20" spans="1:29" ht="30" customHeight="1" thickBot="1" x14ac:dyDescent="0.45">
      <c r="A20" s="74"/>
      <c r="B20" s="22">
        <v>0.5</v>
      </c>
      <c r="C20" s="23">
        <v>1</v>
      </c>
      <c r="D20" s="23">
        <v>1.5</v>
      </c>
      <c r="E20" s="23">
        <v>2</v>
      </c>
      <c r="F20" s="23">
        <v>2.5</v>
      </c>
      <c r="G20" s="23">
        <v>3</v>
      </c>
      <c r="H20" s="23">
        <v>3.5</v>
      </c>
      <c r="I20" s="23">
        <v>4</v>
      </c>
      <c r="J20" s="23">
        <v>4.5</v>
      </c>
      <c r="K20" s="23">
        <v>5</v>
      </c>
      <c r="L20" s="23">
        <v>5.5</v>
      </c>
      <c r="M20" s="23">
        <v>6</v>
      </c>
      <c r="N20" s="23">
        <v>6.5</v>
      </c>
      <c r="O20" s="23">
        <v>7</v>
      </c>
      <c r="P20" s="23">
        <v>7.5</v>
      </c>
      <c r="Q20" s="23">
        <v>8</v>
      </c>
      <c r="R20" s="23">
        <v>8.5</v>
      </c>
      <c r="S20" s="23">
        <v>9</v>
      </c>
      <c r="T20" s="23">
        <v>9.5</v>
      </c>
      <c r="U20" s="24">
        <v>10</v>
      </c>
    </row>
    <row r="21" spans="1:29" ht="30" customHeight="1" x14ac:dyDescent="0.4">
      <c r="A21" s="4">
        <v>45</v>
      </c>
      <c r="B21" s="13" t="str">
        <f>IF(B69&lt;0,"×",IF(B58&lt;0,"×",IF(B47&lt;0,"×",IF(B36&lt;=45,"85",IF(AND(B36&lt;=60,B36&gt;45),"100",IF(AND(B36&lt;=75,B36&gt;60),"115",IF(AND(B36&lt;=90,B36&gt;75),"130",IF(AND(B36&lt;=105,B36&gt;90),"145",IF(AND(B36&lt;=120,B36&gt;105),"160",IF(AND(B36&lt;=140,B36&gt;120),"180",IF(AND(B36&lt;=155,B36&gt;140),"195",IF(B36&gt;155,"×",))))))))))))</f>
        <v>85</v>
      </c>
      <c r="C21" s="14" t="str">
        <f t="shared" ref="C21:U21" si="0">IF(C69&lt;0,"×",IF(C58&lt;0,"×",IF(C47&lt;0,"×",IF(C36&lt;=45,"85",IF(AND(C36&lt;=60,C36&gt;45),"100",IF(AND(C36&lt;=75,C36&gt;60),"115",IF(AND(C36&lt;=90,C36&gt;75),"130",IF(AND(C36&lt;=105,C36&gt;90),"145",IF(AND(C36&lt;=120,C36&gt;105),"160",IF(AND(C36&lt;=140,C36&gt;120),"180",IF(AND(C36&lt;=155,C36&gt;140),"195",IF(C36&gt;155,"×",))))))))))))</f>
        <v>85</v>
      </c>
      <c r="D21" s="14" t="str">
        <f t="shared" si="0"/>
        <v>85</v>
      </c>
      <c r="E21" s="14" t="str">
        <f t="shared" si="0"/>
        <v>85</v>
      </c>
      <c r="F21" s="14" t="str">
        <f t="shared" si="0"/>
        <v>85</v>
      </c>
      <c r="G21" s="14" t="str">
        <f t="shared" si="0"/>
        <v>85</v>
      </c>
      <c r="H21" s="14" t="str">
        <f t="shared" si="0"/>
        <v>100</v>
      </c>
      <c r="I21" s="14" t="str">
        <f t="shared" si="0"/>
        <v>100</v>
      </c>
      <c r="J21" s="14" t="str">
        <f t="shared" si="0"/>
        <v>100</v>
      </c>
      <c r="K21" s="14" t="str">
        <f t="shared" si="0"/>
        <v>100</v>
      </c>
      <c r="L21" s="14" t="str">
        <f t="shared" si="0"/>
        <v>100</v>
      </c>
      <c r="M21" s="14" t="str">
        <f t="shared" si="0"/>
        <v>115</v>
      </c>
      <c r="N21" s="14" t="str">
        <f t="shared" si="0"/>
        <v>115</v>
      </c>
      <c r="O21" s="14" t="str">
        <f t="shared" si="0"/>
        <v>115</v>
      </c>
      <c r="P21" s="14" t="str">
        <f t="shared" si="0"/>
        <v>×</v>
      </c>
      <c r="Q21" s="14" t="str">
        <f t="shared" si="0"/>
        <v>×</v>
      </c>
      <c r="R21" s="14" t="str">
        <f t="shared" si="0"/>
        <v>×</v>
      </c>
      <c r="S21" s="14" t="str">
        <f t="shared" si="0"/>
        <v>×</v>
      </c>
      <c r="T21" s="14" t="str">
        <f t="shared" si="0"/>
        <v>×</v>
      </c>
      <c r="U21" s="15" t="str">
        <f t="shared" si="0"/>
        <v>×</v>
      </c>
    </row>
    <row r="22" spans="1:29" ht="30" customHeight="1" x14ac:dyDescent="0.4">
      <c r="A22" s="2">
        <v>60</v>
      </c>
      <c r="B22" s="16" t="str">
        <f t="shared" ref="B22:U28" si="1">IF(B70&lt;0,"×",IF(B59&lt;0,"×",IF(B48&lt;0,"×",IF(B37&lt;=45,"85",IF(AND(B37&lt;=60,B37&gt;45),"100",IF(AND(B37&lt;=75,B37&gt;60),"115",IF(AND(B37&lt;=90,B37&gt;75),"130",IF(AND(B37&lt;=105,B37&gt;90),"145",IF(AND(B37&lt;=120,B37&gt;105),"160",IF(AND(B37&lt;=140,B37&gt;120),"180",IF(AND(B37&lt;=155,B37&gt;140),"195",IF(B37&gt;155,"×",))))))))))))</f>
        <v>100</v>
      </c>
      <c r="C22" s="17" t="str">
        <f t="shared" si="1"/>
        <v>100</v>
      </c>
      <c r="D22" s="17" t="str">
        <f t="shared" si="1"/>
        <v>100</v>
      </c>
      <c r="E22" s="17" t="str">
        <f t="shared" si="1"/>
        <v>100</v>
      </c>
      <c r="F22" s="17" t="str">
        <f t="shared" si="1"/>
        <v>100</v>
      </c>
      <c r="G22" s="17" t="str">
        <f t="shared" si="1"/>
        <v>100</v>
      </c>
      <c r="H22" s="17" t="str">
        <f t="shared" si="1"/>
        <v>115</v>
      </c>
      <c r="I22" s="17" t="str">
        <f t="shared" si="1"/>
        <v>115</v>
      </c>
      <c r="J22" s="17" t="str">
        <f t="shared" si="1"/>
        <v>115</v>
      </c>
      <c r="K22" s="17" t="str">
        <f t="shared" si="1"/>
        <v>115</v>
      </c>
      <c r="L22" s="17" t="str">
        <f t="shared" si="1"/>
        <v>130</v>
      </c>
      <c r="M22" s="17" t="str">
        <f t="shared" si="1"/>
        <v>×</v>
      </c>
      <c r="N22" s="17" t="str">
        <f t="shared" si="1"/>
        <v>×</v>
      </c>
      <c r="O22" s="17" t="str">
        <f t="shared" si="1"/>
        <v>×</v>
      </c>
      <c r="P22" s="17" t="str">
        <f t="shared" si="1"/>
        <v>×</v>
      </c>
      <c r="Q22" s="17" t="str">
        <f t="shared" si="1"/>
        <v>×</v>
      </c>
      <c r="R22" s="17" t="str">
        <f t="shared" si="1"/>
        <v>×</v>
      </c>
      <c r="S22" s="17" t="str">
        <f t="shared" si="1"/>
        <v>×</v>
      </c>
      <c r="T22" s="17" t="str">
        <f t="shared" si="1"/>
        <v>×</v>
      </c>
      <c r="U22" s="18" t="str">
        <f t="shared" si="1"/>
        <v>×</v>
      </c>
    </row>
    <row r="23" spans="1:29" ht="30" customHeight="1" x14ac:dyDescent="0.4">
      <c r="A23" s="2">
        <v>75</v>
      </c>
      <c r="B23" s="16" t="str">
        <f t="shared" si="1"/>
        <v>115</v>
      </c>
      <c r="C23" s="17" t="str">
        <f t="shared" si="1"/>
        <v>115</v>
      </c>
      <c r="D23" s="17" t="str">
        <f t="shared" si="1"/>
        <v>115</v>
      </c>
      <c r="E23" s="17" t="str">
        <f t="shared" si="1"/>
        <v>115</v>
      </c>
      <c r="F23" s="17" t="str">
        <f t="shared" si="1"/>
        <v>115</v>
      </c>
      <c r="G23" s="17" t="str">
        <f t="shared" si="1"/>
        <v>130</v>
      </c>
      <c r="H23" s="17" t="str">
        <f t="shared" si="1"/>
        <v>130</v>
      </c>
      <c r="I23" s="17" t="str">
        <f t="shared" si="1"/>
        <v>130</v>
      </c>
      <c r="J23" s="17" t="str">
        <f t="shared" si="1"/>
        <v>130</v>
      </c>
      <c r="K23" s="17" t="str">
        <f t="shared" si="1"/>
        <v>×</v>
      </c>
      <c r="L23" s="17" t="str">
        <f t="shared" si="1"/>
        <v>×</v>
      </c>
      <c r="M23" s="17" t="str">
        <f t="shared" si="1"/>
        <v>×</v>
      </c>
      <c r="N23" s="17" t="str">
        <f t="shared" si="1"/>
        <v>×</v>
      </c>
      <c r="O23" s="17" t="str">
        <f t="shared" si="1"/>
        <v>×</v>
      </c>
      <c r="P23" s="17" t="str">
        <f t="shared" si="1"/>
        <v>×</v>
      </c>
      <c r="Q23" s="17" t="str">
        <f t="shared" si="1"/>
        <v>×</v>
      </c>
      <c r="R23" s="17" t="str">
        <f t="shared" si="1"/>
        <v>×</v>
      </c>
      <c r="S23" s="17" t="str">
        <f t="shared" si="1"/>
        <v>×</v>
      </c>
      <c r="T23" s="17" t="str">
        <f t="shared" si="1"/>
        <v>×</v>
      </c>
      <c r="U23" s="18" t="str">
        <f t="shared" si="1"/>
        <v>×</v>
      </c>
    </row>
    <row r="24" spans="1:29" ht="30" customHeight="1" x14ac:dyDescent="0.4">
      <c r="A24" s="2">
        <v>90</v>
      </c>
      <c r="B24" s="16" t="str">
        <f t="shared" si="1"/>
        <v>130</v>
      </c>
      <c r="C24" s="17" t="str">
        <f t="shared" si="1"/>
        <v>130</v>
      </c>
      <c r="D24" s="17" t="str">
        <f t="shared" si="1"/>
        <v>130</v>
      </c>
      <c r="E24" s="17" t="str">
        <f t="shared" si="1"/>
        <v>130</v>
      </c>
      <c r="F24" s="17" t="str">
        <f t="shared" si="1"/>
        <v>130</v>
      </c>
      <c r="G24" s="17" t="str">
        <f t="shared" si="1"/>
        <v>145</v>
      </c>
      <c r="H24" s="17" t="str">
        <f t="shared" si="1"/>
        <v>145</v>
      </c>
      <c r="I24" s="17" t="str">
        <f t="shared" si="1"/>
        <v>145</v>
      </c>
      <c r="J24" s="17" t="str">
        <f t="shared" si="1"/>
        <v>×</v>
      </c>
      <c r="K24" s="17" t="str">
        <f t="shared" si="1"/>
        <v>×</v>
      </c>
      <c r="L24" s="17" t="str">
        <f t="shared" si="1"/>
        <v>×</v>
      </c>
      <c r="M24" s="17" t="str">
        <f t="shared" si="1"/>
        <v>×</v>
      </c>
      <c r="N24" s="17" t="str">
        <f t="shared" si="1"/>
        <v>×</v>
      </c>
      <c r="O24" s="17" t="str">
        <f t="shared" si="1"/>
        <v>×</v>
      </c>
      <c r="P24" s="17" t="str">
        <f t="shared" si="1"/>
        <v>×</v>
      </c>
      <c r="Q24" s="17" t="str">
        <f t="shared" si="1"/>
        <v>×</v>
      </c>
      <c r="R24" s="17" t="str">
        <f t="shared" si="1"/>
        <v>×</v>
      </c>
      <c r="S24" s="17" t="str">
        <f t="shared" si="1"/>
        <v>×</v>
      </c>
      <c r="T24" s="17" t="str">
        <f t="shared" si="1"/>
        <v>×</v>
      </c>
      <c r="U24" s="18" t="str">
        <f t="shared" si="1"/>
        <v>×</v>
      </c>
    </row>
    <row r="25" spans="1:29" ht="30" customHeight="1" x14ac:dyDescent="0.4">
      <c r="A25" s="2">
        <v>105</v>
      </c>
      <c r="B25" s="16" t="str">
        <f t="shared" si="1"/>
        <v>145</v>
      </c>
      <c r="C25" s="17" t="str">
        <f t="shared" si="1"/>
        <v>145</v>
      </c>
      <c r="D25" s="17" t="str">
        <f t="shared" si="1"/>
        <v>145</v>
      </c>
      <c r="E25" s="17" t="str">
        <f t="shared" si="1"/>
        <v>145</v>
      </c>
      <c r="F25" s="17" t="str">
        <f t="shared" si="1"/>
        <v>145</v>
      </c>
      <c r="G25" s="17" t="str">
        <f t="shared" si="1"/>
        <v>160</v>
      </c>
      <c r="H25" s="17" t="str">
        <f t="shared" si="1"/>
        <v>160</v>
      </c>
      <c r="I25" s="17" t="str">
        <f t="shared" si="1"/>
        <v>×</v>
      </c>
      <c r="J25" s="17" t="str">
        <f t="shared" si="1"/>
        <v>×</v>
      </c>
      <c r="K25" s="17" t="str">
        <f t="shared" si="1"/>
        <v>×</v>
      </c>
      <c r="L25" s="17" t="str">
        <f t="shared" si="1"/>
        <v>×</v>
      </c>
      <c r="M25" s="17" t="str">
        <f t="shared" si="1"/>
        <v>×</v>
      </c>
      <c r="N25" s="17" t="str">
        <f t="shared" si="1"/>
        <v>×</v>
      </c>
      <c r="O25" s="17" t="str">
        <f t="shared" si="1"/>
        <v>×</v>
      </c>
      <c r="P25" s="17" t="str">
        <f t="shared" si="1"/>
        <v>×</v>
      </c>
      <c r="Q25" s="17" t="str">
        <f t="shared" si="1"/>
        <v>×</v>
      </c>
      <c r="R25" s="17" t="str">
        <f t="shared" si="1"/>
        <v>×</v>
      </c>
      <c r="S25" s="17" t="str">
        <f t="shared" si="1"/>
        <v>×</v>
      </c>
      <c r="T25" s="17" t="str">
        <f t="shared" si="1"/>
        <v>×</v>
      </c>
      <c r="U25" s="18" t="str">
        <f t="shared" si="1"/>
        <v>×</v>
      </c>
    </row>
    <row r="26" spans="1:29" ht="30" customHeight="1" x14ac:dyDescent="0.4">
      <c r="A26" s="2">
        <v>120</v>
      </c>
      <c r="B26" s="16" t="str">
        <f t="shared" si="1"/>
        <v>160</v>
      </c>
      <c r="C26" s="17" t="str">
        <f t="shared" si="1"/>
        <v>160</v>
      </c>
      <c r="D26" s="17" t="str">
        <f t="shared" si="1"/>
        <v>160</v>
      </c>
      <c r="E26" s="17" t="str">
        <f t="shared" si="1"/>
        <v>160</v>
      </c>
      <c r="F26" s="17" t="str">
        <f t="shared" si="1"/>
        <v>160</v>
      </c>
      <c r="G26" s="17" t="str">
        <f t="shared" si="1"/>
        <v>180</v>
      </c>
      <c r="H26" s="17" t="str">
        <f t="shared" si="1"/>
        <v>×</v>
      </c>
      <c r="I26" s="17" t="str">
        <f t="shared" si="1"/>
        <v>×</v>
      </c>
      <c r="J26" s="17" t="str">
        <f t="shared" si="1"/>
        <v>×</v>
      </c>
      <c r="K26" s="17" t="str">
        <f t="shared" si="1"/>
        <v>×</v>
      </c>
      <c r="L26" s="17" t="str">
        <f t="shared" si="1"/>
        <v>×</v>
      </c>
      <c r="M26" s="17" t="str">
        <f t="shared" si="1"/>
        <v>×</v>
      </c>
      <c r="N26" s="17" t="str">
        <f t="shared" si="1"/>
        <v>×</v>
      </c>
      <c r="O26" s="17" t="str">
        <f t="shared" si="1"/>
        <v>×</v>
      </c>
      <c r="P26" s="17" t="str">
        <f t="shared" si="1"/>
        <v>×</v>
      </c>
      <c r="Q26" s="17" t="str">
        <f t="shared" si="1"/>
        <v>×</v>
      </c>
      <c r="R26" s="17" t="str">
        <f t="shared" si="1"/>
        <v>×</v>
      </c>
      <c r="S26" s="17" t="str">
        <f t="shared" si="1"/>
        <v>×</v>
      </c>
      <c r="T26" s="17" t="str">
        <f t="shared" si="1"/>
        <v>×</v>
      </c>
      <c r="U26" s="18" t="str">
        <f t="shared" si="1"/>
        <v>×</v>
      </c>
    </row>
    <row r="27" spans="1:29" ht="30" customHeight="1" x14ac:dyDescent="0.4">
      <c r="A27" s="2">
        <v>140</v>
      </c>
      <c r="B27" s="16" t="str">
        <f t="shared" si="1"/>
        <v>180</v>
      </c>
      <c r="C27" s="17" t="str">
        <f t="shared" si="1"/>
        <v>180</v>
      </c>
      <c r="D27" s="17" t="str">
        <f t="shared" si="1"/>
        <v>180</v>
      </c>
      <c r="E27" s="17" t="str">
        <f t="shared" si="1"/>
        <v>180</v>
      </c>
      <c r="F27" s="17" t="str">
        <f t="shared" si="1"/>
        <v>195</v>
      </c>
      <c r="G27" s="17" t="str">
        <f t="shared" si="1"/>
        <v>195</v>
      </c>
      <c r="H27" s="17" t="str">
        <f t="shared" si="1"/>
        <v>×</v>
      </c>
      <c r="I27" s="17" t="str">
        <f t="shared" si="1"/>
        <v>×</v>
      </c>
      <c r="J27" s="17" t="str">
        <f t="shared" si="1"/>
        <v>×</v>
      </c>
      <c r="K27" s="17" t="str">
        <f t="shared" si="1"/>
        <v>×</v>
      </c>
      <c r="L27" s="17" t="str">
        <f t="shared" si="1"/>
        <v>×</v>
      </c>
      <c r="M27" s="17" t="str">
        <f t="shared" si="1"/>
        <v>×</v>
      </c>
      <c r="N27" s="17" t="str">
        <f t="shared" si="1"/>
        <v>×</v>
      </c>
      <c r="O27" s="17" t="str">
        <f t="shared" si="1"/>
        <v>×</v>
      </c>
      <c r="P27" s="17" t="str">
        <f t="shared" si="1"/>
        <v>×</v>
      </c>
      <c r="Q27" s="17" t="str">
        <f t="shared" si="1"/>
        <v>×</v>
      </c>
      <c r="R27" s="17" t="str">
        <f t="shared" si="1"/>
        <v>×</v>
      </c>
      <c r="S27" s="17" t="str">
        <f t="shared" si="1"/>
        <v>×</v>
      </c>
      <c r="T27" s="17" t="str">
        <f t="shared" si="1"/>
        <v>×</v>
      </c>
      <c r="U27" s="18" t="str">
        <f t="shared" si="1"/>
        <v>×</v>
      </c>
    </row>
    <row r="28" spans="1:29" ht="30" customHeight="1" thickBot="1" x14ac:dyDescent="0.45">
      <c r="A28" s="3">
        <v>150</v>
      </c>
      <c r="B28" s="19" t="str">
        <f t="shared" si="1"/>
        <v>195</v>
      </c>
      <c r="C28" s="20" t="str">
        <f t="shared" si="1"/>
        <v>195</v>
      </c>
      <c r="D28" s="20" t="str">
        <f t="shared" si="1"/>
        <v>195</v>
      </c>
      <c r="E28" s="20" t="str">
        <f t="shared" si="1"/>
        <v>195</v>
      </c>
      <c r="F28" s="20" t="str">
        <f t="shared" si="1"/>
        <v>195</v>
      </c>
      <c r="G28" s="20" t="str">
        <f t="shared" si="1"/>
        <v>×</v>
      </c>
      <c r="H28" s="20" t="str">
        <f t="shared" si="1"/>
        <v>×</v>
      </c>
      <c r="I28" s="20" t="str">
        <f t="shared" si="1"/>
        <v>×</v>
      </c>
      <c r="J28" s="20" t="str">
        <f t="shared" si="1"/>
        <v>×</v>
      </c>
      <c r="K28" s="20" t="str">
        <f t="shared" si="1"/>
        <v>×</v>
      </c>
      <c r="L28" s="20" t="str">
        <f t="shared" si="1"/>
        <v>×</v>
      </c>
      <c r="M28" s="20" t="str">
        <f t="shared" si="1"/>
        <v>×</v>
      </c>
      <c r="N28" s="20" t="str">
        <f t="shared" si="1"/>
        <v>×</v>
      </c>
      <c r="O28" s="20" t="str">
        <f t="shared" si="1"/>
        <v>×</v>
      </c>
      <c r="P28" s="20" t="str">
        <f t="shared" si="1"/>
        <v>×</v>
      </c>
      <c r="Q28" s="20" t="str">
        <f t="shared" si="1"/>
        <v>×</v>
      </c>
      <c r="R28" s="20" t="str">
        <f t="shared" si="1"/>
        <v>×</v>
      </c>
      <c r="S28" s="20" t="str">
        <f t="shared" si="1"/>
        <v>×</v>
      </c>
      <c r="T28" s="20" t="str">
        <f t="shared" si="1"/>
        <v>×</v>
      </c>
      <c r="U28" s="21" t="str">
        <f t="shared" si="1"/>
        <v>×</v>
      </c>
    </row>
    <row r="29" spans="1:29" x14ac:dyDescent="0.4">
      <c r="A29" t="s">
        <v>15</v>
      </c>
    </row>
    <row r="30" spans="1:29" x14ac:dyDescent="0.4">
      <c r="A30" t="s">
        <v>14</v>
      </c>
    </row>
    <row r="31" spans="1:29" x14ac:dyDescent="0.4">
      <c r="U31" s="46" t="s">
        <v>31</v>
      </c>
    </row>
    <row r="32" spans="1:29" ht="19.5" hidden="1" thickBot="1" x14ac:dyDescent="0.45">
      <c r="A32" s="62" t="s">
        <v>30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4"/>
    </row>
    <row r="33" spans="1:22" hidden="1" x14ac:dyDescent="0.4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2" hidden="1" x14ac:dyDescent="0.4">
      <c r="B34" s="66" t="s">
        <v>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1:22" hidden="1" x14ac:dyDescent="0.4">
      <c r="A35" s="44" t="s">
        <v>4</v>
      </c>
      <c r="B35" s="44">
        <v>2.86</v>
      </c>
      <c r="C35" s="44">
        <v>5.71</v>
      </c>
      <c r="D35" s="44">
        <v>8.5299999999999994</v>
      </c>
      <c r="E35" s="44">
        <v>11.3</v>
      </c>
      <c r="F35" s="44">
        <v>14</v>
      </c>
      <c r="G35" s="44">
        <v>16.7</v>
      </c>
      <c r="H35" s="44">
        <v>19.3</v>
      </c>
      <c r="I35" s="44">
        <v>21.8</v>
      </c>
      <c r="J35" s="44">
        <v>24.2</v>
      </c>
      <c r="K35" s="44">
        <v>26.6</v>
      </c>
      <c r="L35" s="44">
        <v>28.8</v>
      </c>
      <c r="M35" s="44">
        <v>31</v>
      </c>
      <c r="N35" s="44">
        <v>33</v>
      </c>
      <c r="O35" s="44">
        <v>35</v>
      </c>
      <c r="P35" s="44">
        <v>36.9</v>
      </c>
      <c r="Q35" s="44">
        <v>38.700000000000003</v>
      </c>
      <c r="R35" s="44">
        <v>40.4</v>
      </c>
      <c r="S35" s="44">
        <v>42</v>
      </c>
      <c r="T35" s="44">
        <v>43.5</v>
      </c>
      <c r="U35" s="44">
        <v>45</v>
      </c>
    </row>
    <row r="36" spans="1:22" hidden="1" x14ac:dyDescent="0.4">
      <c r="A36" s="44">
        <v>45</v>
      </c>
      <c r="B36" s="39">
        <f>IF(B91="欠",$A21,IF($B$10="縦",$A21+($B$9+$A21*TAN(RADIANS(B$35))-$B$11/SIN(RADIANS(B$35))-($B$12)/COS(RADIANS(B$35)))*TAN(RADIANS(B$35)),$A21+($B$9+$A21*TAN(RADIANS(B$35))-$B$11/COS(RADIANS(B$35))-($B$12)/COS(RADIANS(B$35)))*TAN(RADIANS(B$35))))</f>
        <v>45</v>
      </c>
      <c r="C36" s="39">
        <f t="shared" ref="C36:U36" si="2">IF(C91="欠",$A21,IF($B$10="縦",$A21+($B$9+$A21*TAN(RADIANS(C$35))-$B$11/SIN(RADIANS(C$35))-($B$12)/COS(RADIANS(C$35)))*TAN(RADIANS(C$35)),$A21+($B$9+$A21*TAN(RADIANS(C$35))-$B$11/COS(RADIANS(C$35))-($B$12)/COS(RADIANS(C$35)))*TAN(RADIANS(C$35))))</f>
        <v>45</v>
      </c>
      <c r="D36" s="39">
        <f t="shared" si="2"/>
        <v>45</v>
      </c>
      <c r="E36" s="39">
        <f t="shared" si="2"/>
        <v>45</v>
      </c>
      <c r="F36" s="39">
        <f t="shared" si="2"/>
        <v>45</v>
      </c>
      <c r="G36" s="39">
        <f t="shared" si="2"/>
        <v>45</v>
      </c>
      <c r="H36" s="39">
        <f t="shared" si="2"/>
        <v>45.794860962511237</v>
      </c>
      <c r="I36" s="39">
        <f t="shared" si="2"/>
        <v>49.116761291245766</v>
      </c>
      <c r="J36" s="39">
        <f t="shared" si="2"/>
        <v>52.467892118633955</v>
      </c>
      <c r="K36" s="39">
        <f t="shared" si="2"/>
        <v>55.991080382137959</v>
      </c>
      <c r="L36" s="39">
        <f t="shared" si="2"/>
        <v>59.385054510344531</v>
      </c>
      <c r="M36" s="39">
        <f t="shared" si="2"/>
        <v>62.950697454416201</v>
      </c>
      <c r="N36" s="39">
        <f t="shared" si="2"/>
        <v>66.354864646765819</v>
      </c>
      <c r="O36" s="39">
        <f t="shared" si="2"/>
        <v>69.928560415916948</v>
      </c>
      <c r="P36" s="39">
        <f t="shared" si="2"/>
        <v>73.495397467399684</v>
      </c>
      <c r="Q36" s="39">
        <f t="shared" si="2"/>
        <v>77.043644029232809</v>
      </c>
      <c r="R36" s="39">
        <f t="shared" si="2"/>
        <v>80.560065195524174</v>
      </c>
      <c r="S36" s="39">
        <f t="shared" si="2"/>
        <v>84.029827178256141</v>
      </c>
      <c r="T36" s="39">
        <f t="shared" si="2"/>
        <v>87.436450802359843</v>
      </c>
      <c r="U36" s="39">
        <f t="shared" si="2"/>
        <v>91.005050633883343</v>
      </c>
    </row>
    <row r="37" spans="1:22" hidden="1" x14ac:dyDescent="0.4">
      <c r="A37" s="44">
        <v>60</v>
      </c>
      <c r="B37" s="39">
        <f t="shared" ref="B37:U37" si="3">IF(B92="欠",$A22,IF($B$10="縦",$A22+($B$9+$A22*TAN(RADIANS(B$35))-$B$11/SIN(RADIANS(B$35))-($B$12)/COS(RADIANS(B$35)))*TAN(RADIANS(B$35)),$A22+($B$9+$A22*TAN(RADIANS(B$35))-$B$11/COS(RADIANS(B$35))-($B$12)/COS(RADIANS(B$35)))*TAN(RADIANS(B$35))))</f>
        <v>60</v>
      </c>
      <c r="C37" s="39">
        <f t="shared" si="3"/>
        <v>60</v>
      </c>
      <c r="D37" s="39">
        <f t="shared" si="3"/>
        <v>60</v>
      </c>
      <c r="E37" s="39">
        <f t="shared" si="3"/>
        <v>60</v>
      </c>
      <c r="F37" s="39">
        <f t="shared" si="3"/>
        <v>60</v>
      </c>
      <c r="G37" s="39">
        <f t="shared" si="3"/>
        <v>60</v>
      </c>
      <c r="H37" s="39">
        <f t="shared" si="3"/>
        <v>62.634409238523013</v>
      </c>
      <c r="I37" s="39">
        <f t="shared" si="3"/>
        <v>66.516418872357519</v>
      </c>
      <c r="J37" s="39">
        <f t="shared" si="3"/>
        <v>70.497537767512227</v>
      </c>
      <c r="K37" s="39">
        <f t="shared" si="3"/>
        <v>74.752529573913336</v>
      </c>
      <c r="L37" s="39">
        <f t="shared" si="3"/>
        <v>78.918507174458426</v>
      </c>
      <c r="M37" s="39">
        <f t="shared" si="3"/>
        <v>83.366199706888949</v>
      </c>
      <c r="N37" s="39">
        <f t="shared" si="3"/>
        <v>87.680817978304574</v>
      </c>
      <c r="O37" s="39">
        <f t="shared" si="3"/>
        <v>92.282919364402474</v>
      </c>
      <c r="P37" s="39">
        <f t="shared" si="3"/>
        <v>96.951385439750624</v>
      </c>
      <c r="Q37" s="39">
        <f t="shared" si="3"/>
        <v>101.6712895970943</v>
      </c>
      <c r="R37" s="39">
        <f t="shared" si="3"/>
        <v>106.42478333937134</v>
      </c>
      <c r="S37" s="39">
        <f t="shared" si="3"/>
        <v>111.19073882307472</v>
      </c>
      <c r="T37" s="39">
        <f t="shared" si="3"/>
        <v>115.94445703556524</v>
      </c>
      <c r="U37" s="39">
        <f t="shared" si="3"/>
        <v>121.00505063388334</v>
      </c>
    </row>
    <row r="38" spans="1:22" hidden="1" x14ac:dyDescent="0.4">
      <c r="A38" s="44">
        <v>75</v>
      </c>
      <c r="B38" s="39">
        <f t="shared" ref="B38:U38" si="4">IF(B93="欠",$A23,IF($B$10="縦",$A23+($B$9+$A23*TAN(RADIANS(B$35))-$B$11/SIN(RADIANS(B$35))-($B$12)/COS(RADIANS(B$35)))*TAN(RADIANS(B$35)),$A23+($B$9+$A23*TAN(RADIANS(B$35))-$B$11/COS(RADIANS(B$35))-($B$12)/COS(RADIANS(B$35)))*TAN(RADIANS(B$35))))</f>
        <v>75</v>
      </c>
      <c r="C38" s="39">
        <f t="shared" si="4"/>
        <v>75</v>
      </c>
      <c r="D38" s="39">
        <f t="shared" si="4"/>
        <v>75</v>
      </c>
      <c r="E38" s="39">
        <f t="shared" si="4"/>
        <v>75</v>
      </c>
      <c r="F38" s="39">
        <f t="shared" si="4"/>
        <v>75</v>
      </c>
      <c r="G38" s="39">
        <f t="shared" si="4"/>
        <v>75.21011686727779</v>
      </c>
      <c r="H38" s="39">
        <f t="shared" si="4"/>
        <v>79.473957514534789</v>
      </c>
      <c r="I38" s="39">
        <f t="shared" si="4"/>
        <v>83.916076453469273</v>
      </c>
      <c r="J38" s="39">
        <f t="shared" si="4"/>
        <v>88.527183416390514</v>
      </c>
      <c r="K38" s="39">
        <f t="shared" si="4"/>
        <v>93.513978765688719</v>
      </c>
      <c r="L38" s="39">
        <f t="shared" si="4"/>
        <v>98.451959838572336</v>
      </c>
      <c r="M38" s="39">
        <f t="shared" si="4"/>
        <v>103.7817019593617</v>
      </c>
      <c r="N38" s="39">
        <f t="shared" si="4"/>
        <v>109.0067713098433</v>
      </c>
      <c r="O38" s="39">
        <f t="shared" si="4"/>
        <v>114.63727831288801</v>
      </c>
      <c r="P38" s="39">
        <f t="shared" si="4"/>
        <v>120.40737341210158</v>
      </c>
      <c r="Q38" s="39">
        <f t="shared" si="4"/>
        <v>126.29893516495581</v>
      </c>
      <c r="R38" s="39">
        <f t="shared" si="4"/>
        <v>132.28950148321849</v>
      </c>
      <c r="S38" s="39">
        <f t="shared" si="4"/>
        <v>138.35165046789331</v>
      </c>
      <c r="T38" s="39">
        <f t="shared" si="4"/>
        <v>144.4524632687706</v>
      </c>
      <c r="U38" s="39">
        <f t="shared" si="4"/>
        <v>151.00505063388334</v>
      </c>
    </row>
    <row r="39" spans="1:22" hidden="1" x14ac:dyDescent="0.4">
      <c r="A39" s="44">
        <v>90</v>
      </c>
      <c r="B39" s="39">
        <f t="shared" ref="B39:U39" si="5">IF(B94="欠",$A24,IF($B$10="縦",$A24+($B$9+$A24*TAN(RADIANS(B$35))-$B$11/SIN(RADIANS(B$35))-($B$12)/COS(RADIANS(B$35)))*TAN(RADIANS(B$35)),$A24+($B$9+$A24*TAN(RADIANS(B$35))-$B$11/COS(RADIANS(B$35))-($B$12)/COS(RADIANS(B$35)))*TAN(RADIANS(B$35))))</f>
        <v>90</v>
      </c>
      <c r="C39" s="39">
        <f t="shared" si="5"/>
        <v>90</v>
      </c>
      <c r="D39" s="39">
        <f t="shared" si="5"/>
        <v>90</v>
      </c>
      <c r="E39" s="39">
        <f t="shared" si="5"/>
        <v>90</v>
      </c>
      <c r="F39" s="39">
        <f t="shared" si="5"/>
        <v>90</v>
      </c>
      <c r="G39" s="39">
        <f t="shared" si="5"/>
        <v>91.560246270727561</v>
      </c>
      <c r="H39" s="39">
        <f t="shared" si="5"/>
        <v>96.313505790546557</v>
      </c>
      <c r="I39" s="39">
        <f t="shared" si="5"/>
        <v>101.31573403458103</v>
      </c>
      <c r="J39" s="39">
        <f t="shared" si="5"/>
        <v>106.55682906526879</v>
      </c>
      <c r="K39" s="39">
        <f t="shared" si="5"/>
        <v>112.2754279574641</v>
      </c>
      <c r="L39" s="39">
        <f t="shared" si="5"/>
        <v>117.98541250268624</v>
      </c>
      <c r="M39" s="39">
        <f t="shared" si="5"/>
        <v>124.19720421183445</v>
      </c>
      <c r="N39" s="39">
        <f t="shared" si="5"/>
        <v>130.33272464138207</v>
      </c>
      <c r="O39" s="39">
        <f t="shared" si="5"/>
        <v>136.99163726137354</v>
      </c>
      <c r="P39" s="39">
        <f t="shared" si="5"/>
        <v>143.86336138445253</v>
      </c>
      <c r="Q39" s="39">
        <f t="shared" si="5"/>
        <v>150.92658073281731</v>
      </c>
      <c r="R39" s="39">
        <f t="shared" si="5"/>
        <v>158.15421962706566</v>
      </c>
      <c r="S39" s="39">
        <f t="shared" si="5"/>
        <v>165.51256211271192</v>
      </c>
      <c r="T39" s="39">
        <f t="shared" si="5"/>
        <v>172.96046950197598</v>
      </c>
      <c r="U39" s="39">
        <f t="shared" si="5"/>
        <v>181.00505063388334</v>
      </c>
    </row>
    <row r="40" spans="1:22" hidden="1" x14ac:dyDescent="0.4">
      <c r="A40" s="44">
        <v>105</v>
      </c>
      <c r="B40" s="39">
        <f t="shared" ref="B40:U40" si="6">IF(B95="欠",$A25,IF($B$10="縦",$A25+($B$9+$A25*TAN(RADIANS(B$35))-$B$11/SIN(RADIANS(B$35))-($B$12)/COS(RADIANS(B$35)))*TAN(RADIANS(B$35)),$A25+($B$9+$A25*TAN(RADIANS(B$35))-$B$11/COS(RADIANS(B$35))-($B$12)/COS(RADIANS(B$35)))*TAN(RADIANS(B$35))))</f>
        <v>105</v>
      </c>
      <c r="C40" s="39">
        <f t="shared" si="6"/>
        <v>105</v>
      </c>
      <c r="D40" s="39">
        <f t="shared" si="6"/>
        <v>105</v>
      </c>
      <c r="E40" s="39">
        <f t="shared" si="6"/>
        <v>105</v>
      </c>
      <c r="F40" s="39">
        <f t="shared" si="6"/>
        <v>105</v>
      </c>
      <c r="G40" s="39">
        <f t="shared" si="6"/>
        <v>107.91037567417732</v>
      </c>
      <c r="H40" s="39">
        <f t="shared" si="6"/>
        <v>113.15305406655834</v>
      </c>
      <c r="I40" s="39">
        <f t="shared" si="6"/>
        <v>118.71539161569278</v>
      </c>
      <c r="J40" s="39">
        <f t="shared" si="6"/>
        <v>124.58647471414707</v>
      </c>
      <c r="K40" s="39">
        <f t="shared" si="6"/>
        <v>131.03687714923947</v>
      </c>
      <c r="L40" s="39">
        <f t="shared" si="6"/>
        <v>137.51886516680014</v>
      </c>
      <c r="M40" s="39">
        <f t="shared" si="6"/>
        <v>144.61270646430719</v>
      </c>
      <c r="N40" s="39">
        <f t="shared" si="6"/>
        <v>151.65867797292083</v>
      </c>
      <c r="O40" s="39">
        <f t="shared" si="6"/>
        <v>159.34599620985907</v>
      </c>
      <c r="P40" s="39">
        <f t="shared" si="6"/>
        <v>167.31934935680349</v>
      </c>
      <c r="Q40" s="39">
        <f t="shared" si="6"/>
        <v>175.55422630067881</v>
      </c>
      <c r="R40" s="39">
        <f t="shared" si="6"/>
        <v>184.01893777091283</v>
      </c>
      <c r="S40" s="39">
        <f t="shared" si="6"/>
        <v>192.6734737575305</v>
      </c>
      <c r="T40" s="39">
        <f t="shared" si="6"/>
        <v>201.46847573518141</v>
      </c>
      <c r="U40" s="39">
        <f t="shared" si="6"/>
        <v>211.00505063388334</v>
      </c>
    </row>
    <row r="41" spans="1:22" hidden="1" x14ac:dyDescent="0.4">
      <c r="A41" s="44">
        <v>120</v>
      </c>
      <c r="B41" s="39">
        <f t="shared" ref="B41:U41" si="7">IF(B96="欠",$A26,IF($B$10="縦",$A26+($B$9+$A26*TAN(RADIANS(B$35))-$B$11/SIN(RADIANS(B$35))-($B$12)/COS(RADIANS(B$35)))*TAN(RADIANS(B$35)),$A26+($B$9+$A26*TAN(RADIANS(B$35))-$B$11/COS(RADIANS(B$35))-($B$12)/COS(RADIANS(B$35)))*TAN(RADIANS(B$35))))</f>
        <v>120</v>
      </c>
      <c r="C41" s="39">
        <f t="shared" si="7"/>
        <v>120</v>
      </c>
      <c r="D41" s="39">
        <f t="shared" si="7"/>
        <v>120</v>
      </c>
      <c r="E41" s="39">
        <f t="shared" si="7"/>
        <v>120</v>
      </c>
      <c r="F41" s="39">
        <f t="shared" si="7"/>
        <v>120</v>
      </c>
      <c r="G41" s="39">
        <f t="shared" si="7"/>
        <v>124.26050507762709</v>
      </c>
      <c r="H41" s="39">
        <f t="shared" si="7"/>
        <v>129.99260234257011</v>
      </c>
      <c r="I41" s="39">
        <f t="shared" si="7"/>
        <v>136.11504919680453</v>
      </c>
      <c r="J41" s="39">
        <f t="shared" si="7"/>
        <v>142.61612036302535</v>
      </c>
      <c r="K41" s="39">
        <f t="shared" si="7"/>
        <v>149.79832634101487</v>
      </c>
      <c r="L41" s="39">
        <f t="shared" si="7"/>
        <v>157.05231783091403</v>
      </c>
      <c r="M41" s="39">
        <f t="shared" si="7"/>
        <v>165.02820871677994</v>
      </c>
      <c r="N41" s="39">
        <f t="shared" si="7"/>
        <v>172.98463130445958</v>
      </c>
      <c r="O41" s="39">
        <f t="shared" si="7"/>
        <v>181.70035515834459</v>
      </c>
      <c r="P41" s="39">
        <f t="shared" si="7"/>
        <v>190.77533732915444</v>
      </c>
      <c r="Q41" s="39">
        <f t="shared" si="7"/>
        <v>200.18187186854033</v>
      </c>
      <c r="R41" s="39">
        <f t="shared" si="7"/>
        <v>209.88365591476</v>
      </c>
      <c r="S41" s="39">
        <f t="shared" si="7"/>
        <v>219.83438540234908</v>
      </c>
      <c r="T41" s="39">
        <f t="shared" si="7"/>
        <v>229.97648196838679</v>
      </c>
      <c r="U41" s="39">
        <f t="shared" si="7"/>
        <v>241.00505063388334</v>
      </c>
    </row>
    <row r="42" spans="1:22" hidden="1" x14ac:dyDescent="0.4">
      <c r="A42" s="44">
        <v>140</v>
      </c>
      <c r="B42" s="39">
        <f t="shared" ref="B42:U42" si="8">IF(B97="欠",$A27,IF($B$10="縦",$A27+($B$9+$A27*TAN(RADIANS(B$35))-$B$11/SIN(RADIANS(B$35))-($B$12)/COS(RADIANS(B$35)))*TAN(RADIANS(B$35)),$A27+($B$9+$A27*TAN(RADIANS(B$35))-$B$11/COS(RADIANS(B$35))-($B$12)/COS(RADIANS(B$35)))*TAN(RADIANS(B$35))))</f>
        <v>140</v>
      </c>
      <c r="C42" s="39">
        <f t="shared" si="8"/>
        <v>140</v>
      </c>
      <c r="D42" s="39">
        <f t="shared" si="8"/>
        <v>140</v>
      </c>
      <c r="E42" s="39">
        <f t="shared" si="8"/>
        <v>140</v>
      </c>
      <c r="F42" s="39">
        <f t="shared" si="8"/>
        <v>140.17550922212916</v>
      </c>
      <c r="G42" s="39">
        <f t="shared" si="8"/>
        <v>146.06067761556011</v>
      </c>
      <c r="H42" s="39">
        <f t="shared" si="8"/>
        <v>152.44533337725247</v>
      </c>
      <c r="I42" s="39">
        <f t="shared" si="8"/>
        <v>159.31459263828688</v>
      </c>
      <c r="J42" s="39">
        <f t="shared" si="8"/>
        <v>166.65564789486305</v>
      </c>
      <c r="K42" s="39">
        <f t="shared" si="8"/>
        <v>174.81359193004872</v>
      </c>
      <c r="L42" s="39">
        <f t="shared" si="8"/>
        <v>183.09692138306593</v>
      </c>
      <c r="M42" s="39">
        <f t="shared" si="8"/>
        <v>192.2488783867436</v>
      </c>
      <c r="N42" s="39">
        <f t="shared" si="8"/>
        <v>201.41923574651122</v>
      </c>
      <c r="O42" s="39">
        <f t="shared" si="8"/>
        <v>211.50616708965862</v>
      </c>
      <c r="P42" s="39">
        <f t="shared" si="8"/>
        <v>222.04998795895571</v>
      </c>
      <c r="Q42" s="39">
        <f t="shared" si="8"/>
        <v>233.01873262568898</v>
      </c>
      <c r="R42" s="39">
        <f t="shared" si="8"/>
        <v>244.36994677322289</v>
      </c>
      <c r="S42" s="39">
        <f t="shared" si="8"/>
        <v>256.04893426210725</v>
      </c>
      <c r="T42" s="39">
        <f t="shared" si="8"/>
        <v>267.987156945994</v>
      </c>
      <c r="U42" s="39">
        <f t="shared" si="8"/>
        <v>281.00505063388334</v>
      </c>
      <c r="V42" t="s">
        <v>19</v>
      </c>
    </row>
    <row r="43" spans="1:22" hidden="1" x14ac:dyDescent="0.4">
      <c r="A43" s="44">
        <v>150</v>
      </c>
      <c r="B43" s="39">
        <f>IF(B98="欠",$A28,IF($B$10="縦",$A28+($B$9+$A28*TAN(RADIANS(B$35))-$B$11/SIN(RADIANS(B$35))-($B$12)/COS(RADIANS(B$35)))*TAN(RADIANS(B$35)),$A28+($B$9+$A28*TAN(RADIANS(B$35))-$B$11/COS(RADIANS(B$35))-($B$12)/COS(RADIANS(B$35)))*TAN(RADIANS(B$35))))</f>
        <v>150</v>
      </c>
      <c r="C43" s="39">
        <f t="shared" ref="C43:U43" si="9">IF(C98="欠",$A28,IF($B$10="縦",$A28+($B$9+$A28*TAN(RADIANS(C$35))-$B$11/SIN(RADIANS(C$35))-($B$12)/COS(RADIANS(C$35)))*TAN(RADIANS(C$35)),$A28+($B$9+$A28*TAN(RADIANS(C$35))-$B$11/COS(RADIANS(C$35))-($B$12)/COS(RADIANS(C$35)))*TAN(RADIANS(C$35))))</f>
        <v>150</v>
      </c>
      <c r="D43" s="39">
        <f t="shared" si="9"/>
        <v>150</v>
      </c>
      <c r="E43" s="39">
        <f t="shared" si="9"/>
        <v>150</v>
      </c>
      <c r="F43" s="39">
        <f t="shared" si="9"/>
        <v>150.79715375214687</v>
      </c>
      <c r="G43" s="39">
        <f t="shared" si="9"/>
        <v>156.96076388452661</v>
      </c>
      <c r="H43" s="39">
        <f t="shared" si="9"/>
        <v>163.67169889459365</v>
      </c>
      <c r="I43" s="39">
        <f t="shared" si="9"/>
        <v>170.91436435902807</v>
      </c>
      <c r="J43" s="39">
        <f t="shared" si="9"/>
        <v>178.67541166078189</v>
      </c>
      <c r="K43" s="39">
        <f t="shared" si="9"/>
        <v>187.32122472456564</v>
      </c>
      <c r="L43" s="39">
        <f t="shared" si="9"/>
        <v>196.11922315914185</v>
      </c>
      <c r="M43" s="39">
        <f t="shared" si="9"/>
        <v>205.85921322172541</v>
      </c>
      <c r="N43" s="39">
        <f t="shared" si="9"/>
        <v>215.63653796753709</v>
      </c>
      <c r="O43" s="39">
        <f t="shared" si="9"/>
        <v>226.40907305531567</v>
      </c>
      <c r="P43" s="39">
        <f t="shared" si="9"/>
        <v>237.68731327385632</v>
      </c>
      <c r="Q43" s="39">
        <f t="shared" si="9"/>
        <v>249.43716300426331</v>
      </c>
      <c r="R43" s="39">
        <f t="shared" si="9"/>
        <v>261.61309220245431</v>
      </c>
      <c r="S43" s="39">
        <f t="shared" si="9"/>
        <v>274.15620869198631</v>
      </c>
      <c r="T43" s="39">
        <f t="shared" si="9"/>
        <v>286.99249443479755</v>
      </c>
      <c r="U43" s="39">
        <f t="shared" si="9"/>
        <v>301.00505063388334</v>
      </c>
      <c r="V43" t="s">
        <v>20</v>
      </c>
    </row>
    <row r="44" spans="1:22" hidden="1" x14ac:dyDescent="0.4"/>
    <row r="45" spans="1:22" hidden="1" x14ac:dyDescent="0.4"/>
    <row r="46" spans="1:22" hidden="1" x14ac:dyDescent="0.4">
      <c r="A46" s="8" t="s">
        <v>2</v>
      </c>
      <c r="B46" s="6">
        <v>2.86</v>
      </c>
      <c r="C46" s="6">
        <v>5.71</v>
      </c>
      <c r="D46" s="6">
        <v>8.5299999999999994</v>
      </c>
      <c r="E46" s="6">
        <v>11.3</v>
      </c>
      <c r="F46" s="6">
        <v>14</v>
      </c>
      <c r="G46" s="6">
        <v>16.7</v>
      </c>
      <c r="H46" s="6">
        <v>19.3</v>
      </c>
      <c r="I46" s="6">
        <v>21.8</v>
      </c>
      <c r="J46" s="6">
        <v>24.2</v>
      </c>
      <c r="K46" s="6">
        <v>26.6</v>
      </c>
      <c r="L46" s="6">
        <v>28.8</v>
      </c>
      <c r="M46" s="6">
        <v>31</v>
      </c>
      <c r="N46" s="6">
        <v>33</v>
      </c>
      <c r="O46" s="6">
        <v>35</v>
      </c>
      <c r="P46" s="6">
        <v>36.9</v>
      </c>
      <c r="Q46" s="6">
        <v>38.700000000000003</v>
      </c>
      <c r="R46" s="6">
        <v>40.4</v>
      </c>
      <c r="S46" s="6">
        <v>42</v>
      </c>
      <c r="T46" s="6">
        <v>43.5</v>
      </c>
      <c r="U46" s="6">
        <v>45</v>
      </c>
    </row>
    <row r="47" spans="1:22" hidden="1" x14ac:dyDescent="0.4">
      <c r="A47" s="6">
        <v>45</v>
      </c>
      <c r="B47" s="10">
        <f>IF($B$10="縦",$B$7+$B$12-$B$9*COS(RADIANS(B$35))-($A21+($B$9+$A21*TAN(RADIANS(B$35))-($B$12)/COS(RADIANS(B$35))-$B$11/SIN(RADIANS(B$35)))*TAN(RADIANS(B$35)))*SIN(RADIANS(B$35))-55*SIN(RADIANS(B$35)),$B$7+$B$12-$B$9*COS(RADIANS(B$35))-($A21+($B$9-($B$12-$A21*SIN(RADIANS(B$35)))/COS(RADIANS(B$35))-$B$11/COS(RADIANS(B$35)))*TAN(RADIANS(B$35)))*SIN(RADIANS(B$35))-55*SIN(RADIANS(B$35)))</f>
        <v>51.004063249756342</v>
      </c>
      <c r="C47" s="10">
        <f t="shared" ref="C47:U47" si="10">IF($B$10="縦",$B$7+$B$12-$B$9*COS(RADIANS(C$35))-($A21+($B$9+$A21*TAN(RADIANS(C$35))-($B$12)/COS(RADIANS(C$35))-$B$11/SIN(RADIANS(C$35)))*TAN(RADIANS(C$35)))*SIN(RADIANS(C$35))-55*SIN(RADIANS(C$35)),$B$7+$B$12-$B$9*COS(RADIANS(C$35))-($A21+($B$9-($B$12-$A21*SIN(RADIANS(C$35)))/COS(RADIANS(C$35))-$B$11/COS(RADIANS(C$35)))*TAN(RADIANS(C$35)))*SIN(RADIANS(C$35))-55*SIN(RADIANS(C$35)))</f>
        <v>47.006929660563358</v>
      </c>
      <c r="D47" s="10">
        <f t="shared" si="10"/>
        <v>43.023104586335805</v>
      </c>
      <c r="E47" s="10">
        <f t="shared" si="10"/>
        <v>39.069252246430352</v>
      </c>
      <c r="F47" s="10">
        <f t="shared" si="10"/>
        <v>35.164477808085785</v>
      </c>
      <c r="G47" s="10">
        <f t="shared" si="10"/>
        <v>31.197267012766588</v>
      </c>
      <c r="H47" s="10">
        <f t="shared" si="10"/>
        <v>27.305752582038902</v>
      </c>
      <c r="I47" s="10">
        <f t="shared" si="10"/>
        <v>23.485801026678235</v>
      </c>
      <c r="J47" s="10">
        <f t="shared" si="10"/>
        <v>19.734424004943413</v>
      </c>
      <c r="K47" s="10">
        <f t="shared" si="10"/>
        <v>15.88731140591754</v>
      </c>
      <c r="L47" s="10">
        <f t="shared" si="10"/>
        <v>12.263911722930182</v>
      </c>
      <c r="M47" s="10">
        <f t="shared" si="10"/>
        <v>8.5341697785680246</v>
      </c>
      <c r="N47" s="10">
        <f t="shared" si="10"/>
        <v>5.0383468298638334</v>
      </c>
      <c r="O47" s="10">
        <f t="shared" si="10"/>
        <v>1.4287170892728369</v>
      </c>
      <c r="P47" s="10">
        <f t="shared" si="10"/>
        <v>-2.1197013494242043</v>
      </c>
      <c r="Q47" s="10">
        <f t="shared" si="10"/>
        <v>-5.6023594789167674</v>
      </c>
      <c r="R47" s="10">
        <f t="shared" si="10"/>
        <v>-9.0130067963083889</v>
      </c>
      <c r="S47" s="10">
        <f t="shared" si="10"/>
        <v>-12.343595109493236</v>
      </c>
      <c r="T47" s="10">
        <f t="shared" si="10"/>
        <v>-15.584219756611425</v>
      </c>
      <c r="U47" s="10">
        <f t="shared" si="10"/>
        <v>-18.951839509358884</v>
      </c>
    </row>
    <row r="48" spans="1:22" hidden="1" x14ac:dyDescent="0.4">
      <c r="A48" s="6">
        <v>60</v>
      </c>
      <c r="B48" s="10">
        <f t="shared" ref="B48:U48" si="11">IF($B$10="縦",$B$7+$B$12-$B$9*COS(RADIANS(B$35))-($A22+($B$9+$A22*TAN(RADIANS(B$35))-($B$12)/COS(RADIANS(B$35))-$B$11/SIN(RADIANS(B$35)))*TAN(RADIANS(B$35)))*SIN(RADIANS(B$35))-55*SIN(RADIANS(B$35)),$B$7+$B$12-$B$9*COS(RADIANS(B$35))-($A22+($B$9-($B$12-$A22*SIN(RADIANS(B$35)))/COS(RADIANS(B$35))-$B$11/COS(RADIANS(B$35)))*TAN(RADIANS(B$35)))*SIN(RADIANS(B$35))-55*SIN(RADIANS(B$35)))</f>
        <v>50.253759957352599</v>
      </c>
      <c r="C48" s="10">
        <f t="shared" si="11"/>
        <v>45.499607495654928</v>
      </c>
      <c r="D48" s="10">
        <f t="shared" si="11"/>
        <v>40.748144687591292</v>
      </c>
      <c r="E48" s="10">
        <f t="shared" si="11"/>
        <v>36.012704254448572</v>
      </c>
      <c r="F48" s="10">
        <f t="shared" si="11"/>
        <v>31.310065239454204</v>
      </c>
      <c r="G48" s="10">
        <f t="shared" si="11"/>
        <v>26.498885327781203</v>
      </c>
      <c r="H48" s="10">
        <f t="shared" si="11"/>
        <v>21.740039510027866</v>
      </c>
      <c r="I48" s="10">
        <f t="shared" si="11"/>
        <v>17.024127851465526</v>
      </c>
      <c r="J48" s="10">
        <f t="shared" si="11"/>
        <v>12.343656961466728</v>
      </c>
      <c r="K48" s="10">
        <f t="shared" si="11"/>
        <v>7.4867020292747632</v>
      </c>
      <c r="L48" s="10">
        <f t="shared" si="11"/>
        <v>2.8535991341013727</v>
      </c>
      <c r="M48" s="10">
        <f t="shared" si="11"/>
        <v>-1.9805911998674155</v>
      </c>
      <c r="N48" s="10">
        <f t="shared" si="11"/>
        <v>-6.5765998134009394</v>
      </c>
      <c r="O48" s="10">
        <f t="shared" si="11"/>
        <v>-11.393216453311609</v>
      </c>
      <c r="P48" s="10">
        <f t="shared" si="11"/>
        <v>-16.203150933024382</v>
      </c>
      <c r="Q48" s="10">
        <f t="shared" si="11"/>
        <v>-21.000614013060741</v>
      </c>
      <c r="R48" s="10">
        <f t="shared" si="11"/>
        <v>-25.776445360724367</v>
      </c>
      <c r="S48" s="10">
        <f t="shared" si="11"/>
        <v>-30.517792387650061</v>
      </c>
      <c r="T48" s="10">
        <f t="shared" si="11"/>
        <v>-35.207836291144417</v>
      </c>
      <c r="U48" s="10">
        <f t="shared" si="11"/>
        <v>-40.16504294495531</v>
      </c>
    </row>
    <row r="49" spans="1:22" hidden="1" x14ac:dyDescent="0.4">
      <c r="A49" s="6">
        <v>75</v>
      </c>
      <c r="B49" s="10">
        <f t="shared" ref="B49:U49" si="12">IF($B$10="縦",$B$7+$B$12-$B$9*COS(RADIANS(B$35))-($A23+($B$9+$A23*TAN(RADIANS(B$35))-($B$12)/COS(RADIANS(B$35))-$B$11/SIN(RADIANS(B$35)))*TAN(RADIANS(B$35)))*SIN(RADIANS(B$35))-55*SIN(RADIANS(B$35)),$B$7+$B$12-$B$9*COS(RADIANS(B$35))-($A23+($B$9-($B$12-$A23*SIN(RADIANS(B$35)))/COS(RADIANS(B$35))-$B$11/COS(RADIANS(B$35)))*TAN(RADIANS(B$35)))*SIN(RADIANS(B$35))-55*SIN(RADIANS(B$35)))</f>
        <v>49.503456664948843</v>
      </c>
      <c r="C49" s="10">
        <f t="shared" si="12"/>
        <v>43.992285330746512</v>
      </c>
      <c r="D49" s="10">
        <f t="shared" si="12"/>
        <v>38.47318478884678</v>
      </c>
      <c r="E49" s="10">
        <f t="shared" si="12"/>
        <v>32.956156262466784</v>
      </c>
      <c r="F49" s="10">
        <f t="shared" si="12"/>
        <v>27.455652670822623</v>
      </c>
      <c r="G49" s="10">
        <f t="shared" si="12"/>
        <v>21.800503642795817</v>
      </c>
      <c r="H49" s="10">
        <f t="shared" si="12"/>
        <v>16.174326438016831</v>
      </c>
      <c r="I49" s="10">
        <f t="shared" si="12"/>
        <v>10.562454676252813</v>
      </c>
      <c r="J49" s="10">
        <f t="shared" si="12"/>
        <v>4.9528899179900279</v>
      </c>
      <c r="K49" s="10">
        <f t="shared" si="12"/>
        <v>-0.91390734736800638</v>
      </c>
      <c r="L49" s="10">
        <f t="shared" si="12"/>
        <v>-6.5567134547274435</v>
      </c>
      <c r="M49" s="10">
        <f t="shared" si="12"/>
        <v>-12.495352178302849</v>
      </c>
      <c r="N49" s="10">
        <f t="shared" si="12"/>
        <v>-18.191546456665698</v>
      </c>
      <c r="O49" s="10">
        <f t="shared" si="12"/>
        <v>-24.215149995896063</v>
      </c>
      <c r="P49" s="10">
        <f t="shared" si="12"/>
        <v>-30.28660051662456</v>
      </c>
      <c r="Q49" s="10">
        <f t="shared" si="12"/>
        <v>-36.398868547204714</v>
      </c>
      <c r="R49" s="10">
        <f t="shared" si="12"/>
        <v>-42.539883925140373</v>
      </c>
      <c r="S49" s="10">
        <f t="shared" si="12"/>
        <v>-48.691989665806915</v>
      </c>
      <c r="T49" s="10">
        <f t="shared" si="12"/>
        <v>-54.831452825677388</v>
      </c>
      <c r="U49" s="10">
        <f t="shared" si="12"/>
        <v>-61.378246380551737</v>
      </c>
    </row>
    <row r="50" spans="1:22" hidden="1" x14ac:dyDescent="0.4">
      <c r="A50" s="6">
        <v>90</v>
      </c>
      <c r="B50" s="10">
        <f t="shared" ref="B50:U50" si="13">IF($B$10="縦",$B$7+$B$12-$B$9*COS(RADIANS(B$35))-($A24+($B$9+$A24*TAN(RADIANS(B$35))-($B$12)/COS(RADIANS(B$35))-$B$11/SIN(RADIANS(B$35)))*TAN(RADIANS(B$35)))*SIN(RADIANS(B$35))-55*SIN(RADIANS(B$35)),$B$7+$B$12-$B$9*COS(RADIANS(B$35))-($A24+($B$9-($B$12-$A24*SIN(RADIANS(B$35)))/COS(RADIANS(B$35))-$B$11/COS(RADIANS(B$35)))*TAN(RADIANS(B$35)))*SIN(RADIANS(B$35))-55*SIN(RADIANS(B$35)))</f>
        <v>48.753153372545086</v>
      </c>
      <c r="C50" s="10">
        <f t="shared" si="13"/>
        <v>42.484963165838082</v>
      </c>
      <c r="D50" s="10">
        <f t="shared" si="13"/>
        <v>36.198224890102267</v>
      </c>
      <c r="E50" s="10">
        <f t="shared" si="13"/>
        <v>29.899608270485004</v>
      </c>
      <c r="F50" s="10">
        <f t="shared" si="13"/>
        <v>23.601240102191035</v>
      </c>
      <c r="G50" s="10">
        <f t="shared" si="13"/>
        <v>17.102121957810432</v>
      </c>
      <c r="H50" s="10">
        <f t="shared" si="13"/>
        <v>10.608613366005798</v>
      </c>
      <c r="I50" s="10">
        <f t="shared" si="13"/>
        <v>4.1007815010401139</v>
      </c>
      <c r="J50" s="10">
        <f t="shared" si="13"/>
        <v>-2.4378771254866649</v>
      </c>
      <c r="K50" s="10">
        <f t="shared" si="13"/>
        <v>-9.3145167240107689</v>
      </c>
      <c r="L50" s="10">
        <f t="shared" si="13"/>
        <v>-15.96702604355626</v>
      </c>
      <c r="M50" s="10">
        <f t="shared" si="13"/>
        <v>-23.010113156738289</v>
      </c>
      <c r="N50" s="10">
        <f t="shared" si="13"/>
        <v>-29.806493099930471</v>
      </c>
      <c r="O50" s="10">
        <f t="shared" si="13"/>
        <v>-37.037083538480509</v>
      </c>
      <c r="P50" s="10">
        <f t="shared" si="13"/>
        <v>-44.370050100224745</v>
      </c>
      <c r="Q50" s="10">
        <f t="shared" si="13"/>
        <v>-51.797123081348701</v>
      </c>
      <c r="R50" s="10">
        <f t="shared" si="13"/>
        <v>-59.303322489556365</v>
      </c>
      <c r="S50" s="10">
        <f t="shared" si="13"/>
        <v>-66.866186943963754</v>
      </c>
      <c r="T50" s="10">
        <f t="shared" si="13"/>
        <v>-74.455069360210359</v>
      </c>
      <c r="U50" s="10">
        <f t="shared" si="13"/>
        <v>-82.591449816148156</v>
      </c>
    </row>
    <row r="51" spans="1:22" hidden="1" x14ac:dyDescent="0.4">
      <c r="A51" s="6">
        <v>105</v>
      </c>
      <c r="B51" s="10">
        <f t="shared" ref="B51:U51" si="14">IF($B$10="縦",$B$7+$B$12-$B$9*COS(RADIANS(B$35))-($A25+($B$9+$A25*TAN(RADIANS(B$35))-($B$12)/COS(RADIANS(B$35))-$B$11/SIN(RADIANS(B$35)))*TAN(RADIANS(B$35)))*SIN(RADIANS(B$35))-55*SIN(RADIANS(B$35)),$B$7+$B$12-$B$9*COS(RADIANS(B$35))-($A25+($B$9-($B$12-$A25*SIN(RADIANS(B$35)))/COS(RADIANS(B$35))-$B$11/COS(RADIANS(B$35)))*TAN(RADIANS(B$35)))*SIN(RADIANS(B$35))-55*SIN(RADIANS(B$35)))</f>
        <v>48.002850080141343</v>
      </c>
      <c r="C51" s="10">
        <f t="shared" si="14"/>
        <v>40.977641000929665</v>
      </c>
      <c r="D51" s="10">
        <f t="shared" si="14"/>
        <v>33.923264991357755</v>
      </c>
      <c r="E51" s="10">
        <f t="shared" si="14"/>
        <v>26.843060278503216</v>
      </c>
      <c r="F51" s="10">
        <f t="shared" si="14"/>
        <v>19.746827533559461</v>
      </c>
      <c r="G51" s="10">
        <f t="shared" si="14"/>
        <v>12.403740272825047</v>
      </c>
      <c r="H51" s="10">
        <f t="shared" si="14"/>
        <v>5.0429002939947587</v>
      </c>
      <c r="I51" s="10">
        <f t="shared" si="14"/>
        <v>-2.3608916741725956</v>
      </c>
      <c r="J51" s="10">
        <f t="shared" si="14"/>
        <v>-9.8286441689633648</v>
      </c>
      <c r="K51" s="10">
        <f t="shared" si="14"/>
        <v>-17.715126100653539</v>
      </c>
      <c r="L51" s="10">
        <f t="shared" si="14"/>
        <v>-25.377338632385069</v>
      </c>
      <c r="M51" s="10">
        <f t="shared" si="14"/>
        <v>-33.524874135173718</v>
      </c>
      <c r="N51" s="10">
        <f t="shared" si="14"/>
        <v>-41.421439743195243</v>
      </c>
      <c r="O51" s="10">
        <f t="shared" si="14"/>
        <v>-49.859017081064955</v>
      </c>
      <c r="P51" s="10">
        <f t="shared" si="14"/>
        <v>-58.45349968382493</v>
      </c>
      <c r="Q51" s="10">
        <f t="shared" si="14"/>
        <v>-67.195377615492689</v>
      </c>
      <c r="R51" s="10">
        <f t="shared" si="14"/>
        <v>-76.066761053972343</v>
      </c>
      <c r="S51" s="10">
        <f t="shared" si="14"/>
        <v>-85.040384222120608</v>
      </c>
      <c r="T51" s="10">
        <f t="shared" si="14"/>
        <v>-94.078685894743359</v>
      </c>
      <c r="U51" s="10">
        <f t="shared" si="14"/>
        <v>-103.80465325174458</v>
      </c>
    </row>
    <row r="52" spans="1:22" hidden="1" x14ac:dyDescent="0.4">
      <c r="A52" s="6">
        <v>120</v>
      </c>
      <c r="B52" s="10">
        <f t="shared" ref="B52:U52" si="15">IF($B$10="縦",$B$7+$B$12-$B$9*COS(RADIANS(B$35))-($A26+($B$9+$A26*TAN(RADIANS(B$35))-($B$12)/COS(RADIANS(B$35))-$B$11/SIN(RADIANS(B$35)))*TAN(RADIANS(B$35)))*SIN(RADIANS(B$35))-55*SIN(RADIANS(B$35)),$B$7+$B$12-$B$9*COS(RADIANS(B$35))-($A26+($B$9-($B$12-$A26*SIN(RADIANS(B$35)))/COS(RADIANS(B$35))-$B$11/COS(RADIANS(B$35)))*TAN(RADIANS(B$35)))*SIN(RADIANS(B$35))-55*SIN(RADIANS(B$35)))</f>
        <v>47.252546787737586</v>
      </c>
      <c r="C52" s="10">
        <f t="shared" si="15"/>
        <v>39.470318836021235</v>
      </c>
      <c r="D52" s="10">
        <f t="shared" si="15"/>
        <v>31.648305092613242</v>
      </c>
      <c r="E52" s="10">
        <f t="shared" si="15"/>
        <v>23.786512286521436</v>
      </c>
      <c r="F52" s="10">
        <f t="shared" si="15"/>
        <v>15.892414964927871</v>
      </c>
      <c r="G52" s="10">
        <f t="shared" si="15"/>
        <v>7.7053585878396618</v>
      </c>
      <c r="H52" s="10">
        <f t="shared" si="15"/>
        <v>-0.52281277801627013</v>
      </c>
      <c r="I52" s="10">
        <f t="shared" si="15"/>
        <v>-8.8225648493852979</v>
      </c>
      <c r="J52" s="10">
        <f t="shared" si="15"/>
        <v>-17.219411212440058</v>
      </c>
      <c r="K52" s="10">
        <f t="shared" si="15"/>
        <v>-26.115735477296315</v>
      </c>
      <c r="L52" s="10">
        <f t="shared" si="15"/>
        <v>-34.787651221213885</v>
      </c>
      <c r="M52" s="10">
        <f t="shared" si="15"/>
        <v>-44.039635113609165</v>
      </c>
      <c r="N52" s="10">
        <f t="shared" si="15"/>
        <v>-53.036386386460016</v>
      </c>
      <c r="O52" s="10">
        <f t="shared" si="15"/>
        <v>-62.680950623649402</v>
      </c>
      <c r="P52" s="10">
        <f t="shared" si="15"/>
        <v>-72.536949267425115</v>
      </c>
      <c r="Q52" s="10">
        <f t="shared" si="15"/>
        <v>-82.59363214963669</v>
      </c>
      <c r="R52" s="10">
        <f t="shared" si="15"/>
        <v>-92.830199618388349</v>
      </c>
      <c r="S52" s="10">
        <f t="shared" si="15"/>
        <v>-103.21458150027742</v>
      </c>
      <c r="T52" s="10">
        <f t="shared" si="15"/>
        <v>-113.70230242927636</v>
      </c>
      <c r="U52" s="10">
        <f t="shared" si="15"/>
        <v>-125.01785668734101</v>
      </c>
    </row>
    <row r="53" spans="1:22" hidden="1" x14ac:dyDescent="0.4">
      <c r="A53" s="6">
        <v>140</v>
      </c>
      <c r="B53" s="10">
        <f t="shared" ref="B53:U53" si="16">IF($B$10="縦",$B$7+$B$12-$B$9*COS(RADIANS(B$35))-($A27+($B$9+$A27*TAN(RADIANS(B$35))-($B$12)/COS(RADIANS(B$35))-$B$11/SIN(RADIANS(B$35)))*TAN(RADIANS(B$35)))*SIN(RADIANS(B$35))-55*SIN(RADIANS(B$35)),$B$7+$B$12-$B$9*COS(RADIANS(B$35))-($A27+($B$9-($B$12-$A27*SIN(RADIANS(B$35)))/COS(RADIANS(B$35))-$B$11/COS(RADIANS(B$35)))*TAN(RADIANS(B$35)))*SIN(RADIANS(B$35))-55*SIN(RADIANS(B$35)))</f>
        <v>46.252142397865924</v>
      </c>
      <c r="C53" s="10">
        <f t="shared" si="16"/>
        <v>37.460555949476671</v>
      </c>
      <c r="D53" s="10">
        <f t="shared" si="16"/>
        <v>28.615025227620563</v>
      </c>
      <c r="E53" s="10">
        <f t="shared" si="16"/>
        <v>19.711114963879062</v>
      </c>
      <c r="F53" s="10">
        <f t="shared" si="16"/>
        <v>10.753198206752435</v>
      </c>
      <c r="G53" s="10">
        <f t="shared" si="16"/>
        <v>1.4408496745258148</v>
      </c>
      <c r="H53" s="10">
        <f t="shared" si="16"/>
        <v>-7.943763540697649</v>
      </c>
      <c r="I53" s="10">
        <f t="shared" si="16"/>
        <v>-17.438129083002249</v>
      </c>
      <c r="J53" s="10">
        <f t="shared" si="16"/>
        <v>-27.073767270408986</v>
      </c>
      <c r="K53" s="10">
        <f t="shared" si="16"/>
        <v>-37.316547979486657</v>
      </c>
      <c r="L53" s="10">
        <f t="shared" si="16"/>
        <v>-47.33473467298564</v>
      </c>
      <c r="M53" s="10">
        <f t="shared" si="16"/>
        <v>-58.059316418189738</v>
      </c>
      <c r="N53" s="10">
        <f t="shared" si="16"/>
        <v>-68.52298191081303</v>
      </c>
      <c r="O53" s="10">
        <f t="shared" si="16"/>
        <v>-79.776862013761985</v>
      </c>
      <c r="P53" s="10">
        <f t="shared" si="16"/>
        <v>-91.314882045558704</v>
      </c>
      <c r="Q53" s="10">
        <f t="shared" si="16"/>
        <v>-103.12463819516198</v>
      </c>
      <c r="R53" s="10">
        <f t="shared" si="16"/>
        <v>-115.18145103760969</v>
      </c>
      <c r="S53" s="10">
        <f t="shared" si="16"/>
        <v>-127.4468445378199</v>
      </c>
      <c r="T53" s="10">
        <f t="shared" si="16"/>
        <v>-139.86712447532037</v>
      </c>
      <c r="U53" s="10">
        <f t="shared" si="16"/>
        <v>-153.30212793480291</v>
      </c>
    </row>
    <row r="54" spans="1:22" hidden="1" x14ac:dyDescent="0.4">
      <c r="A54" s="6">
        <v>150</v>
      </c>
      <c r="B54" s="10">
        <f t="shared" ref="B54:U54" si="17">IF($B$10="縦",$B$7+$B$12-$B$9*COS(RADIANS(B$35))-($A28+($B$9+$A28*TAN(RADIANS(B$35))-($B$12)/COS(RADIANS(B$35))-$B$11/SIN(RADIANS(B$35)))*TAN(RADIANS(B$35)))*SIN(RADIANS(B$35))-55*SIN(RADIANS(B$35)),$B$7+$B$12-$B$9*COS(RADIANS(B$35))-($A28+($B$9-($B$12-$A28*SIN(RADIANS(B$35)))/COS(RADIANS(B$35))-$B$11/COS(RADIANS(B$35)))*TAN(RADIANS(B$35)))*SIN(RADIANS(B$35))-55*SIN(RADIANS(B$35)))</f>
        <v>45.751940202930086</v>
      </c>
      <c r="C54" s="10">
        <f t="shared" si="17"/>
        <v>36.455674506204389</v>
      </c>
      <c r="D54" s="10">
        <f t="shared" si="17"/>
        <v>27.098385295124217</v>
      </c>
      <c r="E54" s="10">
        <f t="shared" si="17"/>
        <v>17.673416302557868</v>
      </c>
      <c r="F54" s="10">
        <f t="shared" si="17"/>
        <v>8.1835898276647097</v>
      </c>
      <c r="G54" s="10">
        <f t="shared" si="17"/>
        <v>-1.6914047821311087</v>
      </c>
      <c r="H54" s="10">
        <f t="shared" si="17"/>
        <v>-11.654238922038335</v>
      </c>
      <c r="I54" s="10">
        <f t="shared" si="17"/>
        <v>-21.745911199810724</v>
      </c>
      <c r="J54" s="10">
        <f t="shared" si="17"/>
        <v>-32.000945299393457</v>
      </c>
      <c r="K54" s="10">
        <f t="shared" si="17"/>
        <v>-42.916954230581837</v>
      </c>
      <c r="L54" s="10">
        <f t="shared" si="17"/>
        <v>-53.608276398871517</v>
      </c>
      <c r="M54" s="10">
        <f t="shared" si="17"/>
        <v>-65.069157070480045</v>
      </c>
      <c r="N54" s="10">
        <f t="shared" si="17"/>
        <v>-76.266279672989555</v>
      </c>
      <c r="O54" s="10">
        <f t="shared" si="17"/>
        <v>-88.324817708818301</v>
      </c>
      <c r="P54" s="10">
        <f t="shared" si="17"/>
        <v>-100.70384843462548</v>
      </c>
      <c r="Q54" s="10">
        <f t="shared" si="17"/>
        <v>-113.39014121792466</v>
      </c>
      <c r="R54" s="10">
        <f t="shared" si="17"/>
        <v>-126.3570767472203</v>
      </c>
      <c r="S54" s="10">
        <f t="shared" si="17"/>
        <v>-139.56297605659114</v>
      </c>
      <c r="T54" s="10">
        <f t="shared" si="17"/>
        <v>-152.94953549834233</v>
      </c>
      <c r="U54" s="10">
        <f t="shared" si="17"/>
        <v>-167.44426355853386</v>
      </c>
      <c r="V54" t="s">
        <v>26</v>
      </c>
    </row>
    <row r="55" spans="1:22" hidden="1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2" hidden="1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2" hidden="1" x14ac:dyDescent="0.4">
      <c r="A57" s="7" t="s">
        <v>3</v>
      </c>
      <c r="B57" s="12">
        <v>2.86</v>
      </c>
      <c r="C57" s="12">
        <v>5.71</v>
      </c>
      <c r="D57" s="12">
        <v>8.5299999999999994</v>
      </c>
      <c r="E57" s="12">
        <v>11.3</v>
      </c>
      <c r="F57" s="12">
        <v>14</v>
      </c>
      <c r="G57" s="12">
        <v>16.7</v>
      </c>
      <c r="H57" s="12">
        <v>19.3</v>
      </c>
      <c r="I57" s="12">
        <v>21.8</v>
      </c>
      <c r="J57" s="12">
        <v>24.2</v>
      </c>
      <c r="K57" s="12">
        <v>26.6</v>
      </c>
      <c r="L57" s="12">
        <v>28.8</v>
      </c>
      <c r="M57" s="12">
        <v>31</v>
      </c>
      <c r="N57" s="12">
        <v>33</v>
      </c>
      <c r="O57" s="12">
        <v>35</v>
      </c>
      <c r="P57" s="12">
        <v>36.9</v>
      </c>
      <c r="Q57" s="12">
        <v>38.700000000000003</v>
      </c>
      <c r="R57" s="12">
        <v>40.4</v>
      </c>
      <c r="S57" s="12">
        <v>42</v>
      </c>
      <c r="T57" s="12">
        <v>43.5</v>
      </c>
      <c r="U57" s="12">
        <v>45</v>
      </c>
    </row>
    <row r="58" spans="1:22" hidden="1" x14ac:dyDescent="0.4">
      <c r="A58" s="12">
        <v>45</v>
      </c>
      <c r="B58" s="11">
        <f t="shared" ref="B58:U58" si="18">$B$8-55*COS(RADIANS(B$35))</f>
        <v>50.068506111587091</v>
      </c>
      <c r="C58" s="11">
        <f t="shared" si="18"/>
        <v>50.272897886838585</v>
      </c>
      <c r="D58" s="11">
        <f t="shared" si="18"/>
        <v>50.608391576836468</v>
      </c>
      <c r="E58" s="11">
        <f t="shared" si="18"/>
        <v>51.066193779936285</v>
      </c>
      <c r="F58" s="11">
        <f t="shared" si="18"/>
        <v>51.633735054820193</v>
      </c>
      <c r="G58" s="11">
        <f t="shared" si="18"/>
        <v>52.319762783507677</v>
      </c>
      <c r="H58" s="11">
        <f t="shared" si="18"/>
        <v>53.090947662922382</v>
      </c>
      <c r="I58" s="11">
        <f t="shared" si="18"/>
        <v>53.933279521549757</v>
      </c>
      <c r="J58" s="11">
        <f t="shared" si="18"/>
        <v>54.833393610524979</v>
      </c>
      <c r="K58" s="11">
        <f t="shared" si="18"/>
        <v>55.821516973834754</v>
      </c>
      <c r="L58" s="11">
        <f t="shared" si="18"/>
        <v>56.803132597587506</v>
      </c>
      <c r="M58" s="11">
        <f t="shared" si="18"/>
        <v>57.85579846138382</v>
      </c>
      <c r="N58" s="11">
        <f t="shared" si="18"/>
        <v>58.873118763001678</v>
      </c>
      <c r="O58" s="11">
        <f t="shared" si="18"/>
        <v>59.946637564105451</v>
      </c>
      <c r="P58" s="11">
        <f t="shared" si="18"/>
        <v>61.017343783210016</v>
      </c>
      <c r="Q58" s="11">
        <f t="shared" si="18"/>
        <v>62.07632759639187</v>
      </c>
      <c r="R58" s="11">
        <f t="shared" si="18"/>
        <v>63.115393085479475</v>
      </c>
      <c r="S58" s="11">
        <f t="shared" si="18"/>
        <v>64.127034598743307</v>
      </c>
      <c r="T58" s="11">
        <f t="shared" si="18"/>
        <v>65.104409594324181</v>
      </c>
      <c r="U58" s="11">
        <f t="shared" si="18"/>
        <v>66.109127034739885</v>
      </c>
    </row>
    <row r="59" spans="1:22" hidden="1" x14ac:dyDescent="0.4">
      <c r="A59" s="12">
        <v>60</v>
      </c>
      <c r="B59" s="11">
        <f t="shared" ref="B59:K65" si="19">$B$8-55*COS(RADIANS(B$35))</f>
        <v>50.068506111587091</v>
      </c>
      <c r="C59" s="11">
        <f t="shared" si="19"/>
        <v>50.272897886838585</v>
      </c>
      <c r="D59" s="11">
        <f t="shared" si="19"/>
        <v>50.608391576836468</v>
      </c>
      <c r="E59" s="11">
        <f t="shared" si="19"/>
        <v>51.066193779936285</v>
      </c>
      <c r="F59" s="11">
        <f t="shared" si="19"/>
        <v>51.633735054820193</v>
      </c>
      <c r="G59" s="11">
        <f t="shared" si="19"/>
        <v>52.319762783507677</v>
      </c>
      <c r="H59" s="11">
        <f t="shared" si="19"/>
        <v>53.090947662922382</v>
      </c>
      <c r="I59" s="11">
        <f t="shared" si="19"/>
        <v>53.933279521549757</v>
      </c>
      <c r="J59" s="11">
        <f t="shared" si="19"/>
        <v>54.833393610524979</v>
      </c>
      <c r="K59" s="11">
        <f t="shared" si="19"/>
        <v>55.821516973834754</v>
      </c>
      <c r="L59" s="11">
        <f t="shared" ref="L59:U65" si="20">$B$8-55*COS(RADIANS(L$35))</f>
        <v>56.803132597587506</v>
      </c>
      <c r="M59" s="11">
        <f t="shared" si="20"/>
        <v>57.85579846138382</v>
      </c>
      <c r="N59" s="11">
        <f t="shared" si="20"/>
        <v>58.873118763001678</v>
      </c>
      <c r="O59" s="11">
        <f t="shared" si="20"/>
        <v>59.946637564105451</v>
      </c>
      <c r="P59" s="11">
        <f t="shared" si="20"/>
        <v>61.017343783210016</v>
      </c>
      <c r="Q59" s="11">
        <f t="shared" si="20"/>
        <v>62.07632759639187</v>
      </c>
      <c r="R59" s="11">
        <f t="shared" si="20"/>
        <v>63.115393085479475</v>
      </c>
      <c r="S59" s="11">
        <f t="shared" si="20"/>
        <v>64.127034598743307</v>
      </c>
      <c r="T59" s="11">
        <f t="shared" si="20"/>
        <v>65.104409594324181</v>
      </c>
      <c r="U59" s="11">
        <f t="shared" si="20"/>
        <v>66.109127034739885</v>
      </c>
    </row>
    <row r="60" spans="1:22" hidden="1" x14ac:dyDescent="0.4">
      <c r="A60" s="12">
        <v>75</v>
      </c>
      <c r="B60" s="11">
        <f t="shared" si="19"/>
        <v>50.068506111587091</v>
      </c>
      <c r="C60" s="11">
        <f t="shared" si="19"/>
        <v>50.272897886838585</v>
      </c>
      <c r="D60" s="11">
        <f t="shared" si="19"/>
        <v>50.608391576836468</v>
      </c>
      <c r="E60" s="11">
        <f t="shared" si="19"/>
        <v>51.066193779936285</v>
      </c>
      <c r="F60" s="11">
        <f t="shared" si="19"/>
        <v>51.633735054820193</v>
      </c>
      <c r="G60" s="11">
        <f t="shared" si="19"/>
        <v>52.319762783507677</v>
      </c>
      <c r="H60" s="11">
        <f t="shared" si="19"/>
        <v>53.090947662922382</v>
      </c>
      <c r="I60" s="11">
        <f t="shared" si="19"/>
        <v>53.933279521549757</v>
      </c>
      <c r="J60" s="11">
        <f t="shared" si="19"/>
        <v>54.833393610524979</v>
      </c>
      <c r="K60" s="11">
        <f t="shared" si="19"/>
        <v>55.821516973834754</v>
      </c>
      <c r="L60" s="11">
        <f t="shared" si="20"/>
        <v>56.803132597587506</v>
      </c>
      <c r="M60" s="11">
        <f t="shared" si="20"/>
        <v>57.85579846138382</v>
      </c>
      <c r="N60" s="11">
        <f t="shared" si="20"/>
        <v>58.873118763001678</v>
      </c>
      <c r="O60" s="11">
        <f t="shared" si="20"/>
        <v>59.946637564105451</v>
      </c>
      <c r="P60" s="11">
        <f t="shared" si="20"/>
        <v>61.017343783210016</v>
      </c>
      <c r="Q60" s="11">
        <f t="shared" si="20"/>
        <v>62.07632759639187</v>
      </c>
      <c r="R60" s="11">
        <f t="shared" si="20"/>
        <v>63.115393085479475</v>
      </c>
      <c r="S60" s="11">
        <f t="shared" si="20"/>
        <v>64.127034598743307</v>
      </c>
      <c r="T60" s="11">
        <f t="shared" si="20"/>
        <v>65.104409594324181</v>
      </c>
      <c r="U60" s="11">
        <f t="shared" si="20"/>
        <v>66.109127034739885</v>
      </c>
    </row>
    <row r="61" spans="1:22" hidden="1" x14ac:dyDescent="0.4">
      <c r="A61" s="12">
        <v>90</v>
      </c>
      <c r="B61" s="11">
        <f t="shared" si="19"/>
        <v>50.068506111587091</v>
      </c>
      <c r="C61" s="11">
        <f t="shared" si="19"/>
        <v>50.272897886838585</v>
      </c>
      <c r="D61" s="11">
        <f t="shared" si="19"/>
        <v>50.608391576836468</v>
      </c>
      <c r="E61" s="11">
        <f t="shared" si="19"/>
        <v>51.066193779936285</v>
      </c>
      <c r="F61" s="11">
        <f t="shared" si="19"/>
        <v>51.633735054820193</v>
      </c>
      <c r="G61" s="11">
        <f t="shared" si="19"/>
        <v>52.319762783507677</v>
      </c>
      <c r="H61" s="11">
        <f t="shared" si="19"/>
        <v>53.090947662922382</v>
      </c>
      <c r="I61" s="11">
        <f t="shared" si="19"/>
        <v>53.933279521549757</v>
      </c>
      <c r="J61" s="11">
        <f t="shared" si="19"/>
        <v>54.833393610524979</v>
      </c>
      <c r="K61" s="11">
        <f t="shared" si="19"/>
        <v>55.821516973834754</v>
      </c>
      <c r="L61" s="11">
        <f t="shared" si="20"/>
        <v>56.803132597587506</v>
      </c>
      <c r="M61" s="11">
        <f t="shared" si="20"/>
        <v>57.85579846138382</v>
      </c>
      <c r="N61" s="11">
        <f t="shared" si="20"/>
        <v>58.873118763001678</v>
      </c>
      <c r="O61" s="11">
        <f t="shared" si="20"/>
        <v>59.946637564105451</v>
      </c>
      <c r="P61" s="11">
        <f t="shared" si="20"/>
        <v>61.017343783210016</v>
      </c>
      <c r="Q61" s="11">
        <f t="shared" si="20"/>
        <v>62.07632759639187</v>
      </c>
      <c r="R61" s="11">
        <f t="shared" si="20"/>
        <v>63.115393085479475</v>
      </c>
      <c r="S61" s="11">
        <f t="shared" si="20"/>
        <v>64.127034598743307</v>
      </c>
      <c r="T61" s="11">
        <f t="shared" si="20"/>
        <v>65.104409594324181</v>
      </c>
      <c r="U61" s="11">
        <f t="shared" si="20"/>
        <v>66.109127034739885</v>
      </c>
    </row>
    <row r="62" spans="1:22" hidden="1" x14ac:dyDescent="0.4">
      <c r="A62" s="12">
        <v>105</v>
      </c>
      <c r="B62" s="11">
        <f t="shared" si="19"/>
        <v>50.068506111587091</v>
      </c>
      <c r="C62" s="11">
        <f t="shared" si="19"/>
        <v>50.272897886838585</v>
      </c>
      <c r="D62" s="11">
        <f t="shared" si="19"/>
        <v>50.608391576836468</v>
      </c>
      <c r="E62" s="11">
        <f t="shared" si="19"/>
        <v>51.066193779936285</v>
      </c>
      <c r="F62" s="11">
        <f t="shared" si="19"/>
        <v>51.633735054820193</v>
      </c>
      <c r="G62" s="11">
        <f t="shared" si="19"/>
        <v>52.319762783507677</v>
      </c>
      <c r="H62" s="11">
        <f t="shared" si="19"/>
        <v>53.090947662922382</v>
      </c>
      <c r="I62" s="11">
        <f t="shared" si="19"/>
        <v>53.933279521549757</v>
      </c>
      <c r="J62" s="11">
        <f t="shared" si="19"/>
        <v>54.833393610524979</v>
      </c>
      <c r="K62" s="11">
        <f t="shared" si="19"/>
        <v>55.821516973834754</v>
      </c>
      <c r="L62" s="11">
        <f t="shared" si="20"/>
        <v>56.803132597587506</v>
      </c>
      <c r="M62" s="11">
        <f t="shared" si="20"/>
        <v>57.85579846138382</v>
      </c>
      <c r="N62" s="11">
        <f t="shared" si="20"/>
        <v>58.873118763001678</v>
      </c>
      <c r="O62" s="11">
        <f t="shared" si="20"/>
        <v>59.946637564105451</v>
      </c>
      <c r="P62" s="11">
        <f t="shared" si="20"/>
        <v>61.017343783210016</v>
      </c>
      <c r="Q62" s="11">
        <f t="shared" si="20"/>
        <v>62.07632759639187</v>
      </c>
      <c r="R62" s="11">
        <f t="shared" si="20"/>
        <v>63.115393085479475</v>
      </c>
      <c r="S62" s="11">
        <f t="shared" si="20"/>
        <v>64.127034598743307</v>
      </c>
      <c r="T62" s="11">
        <f t="shared" si="20"/>
        <v>65.104409594324181</v>
      </c>
      <c r="U62" s="11">
        <f t="shared" si="20"/>
        <v>66.109127034739885</v>
      </c>
    </row>
    <row r="63" spans="1:22" hidden="1" x14ac:dyDescent="0.4">
      <c r="A63" s="12">
        <v>120</v>
      </c>
      <c r="B63" s="11">
        <f t="shared" si="19"/>
        <v>50.068506111587091</v>
      </c>
      <c r="C63" s="11">
        <f t="shared" si="19"/>
        <v>50.272897886838585</v>
      </c>
      <c r="D63" s="11">
        <f t="shared" si="19"/>
        <v>50.608391576836468</v>
      </c>
      <c r="E63" s="11">
        <f t="shared" si="19"/>
        <v>51.066193779936285</v>
      </c>
      <c r="F63" s="11">
        <f t="shared" si="19"/>
        <v>51.633735054820193</v>
      </c>
      <c r="G63" s="11">
        <f t="shared" si="19"/>
        <v>52.319762783507677</v>
      </c>
      <c r="H63" s="11">
        <f t="shared" si="19"/>
        <v>53.090947662922382</v>
      </c>
      <c r="I63" s="11">
        <f t="shared" si="19"/>
        <v>53.933279521549757</v>
      </c>
      <c r="J63" s="11">
        <f t="shared" si="19"/>
        <v>54.833393610524979</v>
      </c>
      <c r="K63" s="11">
        <f t="shared" si="19"/>
        <v>55.821516973834754</v>
      </c>
      <c r="L63" s="11">
        <f t="shared" si="20"/>
        <v>56.803132597587506</v>
      </c>
      <c r="M63" s="11">
        <f t="shared" si="20"/>
        <v>57.85579846138382</v>
      </c>
      <c r="N63" s="11">
        <f t="shared" si="20"/>
        <v>58.873118763001678</v>
      </c>
      <c r="O63" s="11">
        <f t="shared" si="20"/>
        <v>59.946637564105451</v>
      </c>
      <c r="P63" s="11">
        <f t="shared" si="20"/>
        <v>61.017343783210016</v>
      </c>
      <c r="Q63" s="11">
        <f t="shared" si="20"/>
        <v>62.07632759639187</v>
      </c>
      <c r="R63" s="11">
        <f t="shared" si="20"/>
        <v>63.115393085479475</v>
      </c>
      <c r="S63" s="11">
        <f t="shared" si="20"/>
        <v>64.127034598743307</v>
      </c>
      <c r="T63" s="11">
        <f t="shared" si="20"/>
        <v>65.104409594324181</v>
      </c>
      <c r="U63" s="11">
        <f t="shared" si="20"/>
        <v>66.109127034739885</v>
      </c>
    </row>
    <row r="64" spans="1:22" hidden="1" x14ac:dyDescent="0.4">
      <c r="A64" s="12">
        <v>140</v>
      </c>
      <c r="B64" s="11">
        <f t="shared" si="19"/>
        <v>50.068506111587091</v>
      </c>
      <c r="C64" s="11">
        <f t="shared" si="19"/>
        <v>50.272897886838585</v>
      </c>
      <c r="D64" s="11">
        <f t="shared" si="19"/>
        <v>50.608391576836468</v>
      </c>
      <c r="E64" s="11">
        <f t="shared" si="19"/>
        <v>51.066193779936285</v>
      </c>
      <c r="F64" s="11">
        <f t="shared" si="19"/>
        <v>51.633735054820193</v>
      </c>
      <c r="G64" s="11">
        <f t="shared" si="19"/>
        <v>52.319762783507677</v>
      </c>
      <c r="H64" s="11">
        <f t="shared" si="19"/>
        <v>53.090947662922382</v>
      </c>
      <c r="I64" s="11">
        <f t="shared" si="19"/>
        <v>53.933279521549757</v>
      </c>
      <c r="J64" s="11">
        <f t="shared" si="19"/>
        <v>54.833393610524979</v>
      </c>
      <c r="K64" s="11">
        <f t="shared" si="19"/>
        <v>55.821516973834754</v>
      </c>
      <c r="L64" s="11">
        <f t="shared" si="20"/>
        <v>56.803132597587506</v>
      </c>
      <c r="M64" s="11">
        <f t="shared" si="20"/>
        <v>57.85579846138382</v>
      </c>
      <c r="N64" s="11">
        <f t="shared" si="20"/>
        <v>58.873118763001678</v>
      </c>
      <c r="O64" s="11">
        <f t="shared" si="20"/>
        <v>59.946637564105451</v>
      </c>
      <c r="P64" s="11">
        <f t="shared" si="20"/>
        <v>61.017343783210016</v>
      </c>
      <c r="Q64" s="11">
        <f t="shared" si="20"/>
        <v>62.07632759639187</v>
      </c>
      <c r="R64" s="11">
        <f t="shared" si="20"/>
        <v>63.115393085479475</v>
      </c>
      <c r="S64" s="11">
        <f t="shared" si="20"/>
        <v>64.127034598743307</v>
      </c>
      <c r="T64" s="11">
        <f t="shared" si="20"/>
        <v>65.104409594324181</v>
      </c>
      <c r="U64" s="11">
        <f t="shared" si="20"/>
        <v>66.109127034739885</v>
      </c>
    </row>
    <row r="65" spans="1:39" hidden="1" x14ac:dyDescent="0.4">
      <c r="A65" s="12">
        <v>150</v>
      </c>
      <c r="B65" s="11">
        <f t="shared" si="19"/>
        <v>50.068506111587091</v>
      </c>
      <c r="C65" s="11">
        <f t="shared" si="19"/>
        <v>50.272897886838585</v>
      </c>
      <c r="D65" s="11">
        <f t="shared" si="19"/>
        <v>50.608391576836468</v>
      </c>
      <c r="E65" s="11">
        <f t="shared" si="19"/>
        <v>51.066193779936285</v>
      </c>
      <c r="F65" s="11">
        <f t="shared" si="19"/>
        <v>51.633735054820193</v>
      </c>
      <c r="G65" s="11">
        <f t="shared" si="19"/>
        <v>52.319762783507677</v>
      </c>
      <c r="H65" s="11">
        <f t="shared" si="19"/>
        <v>53.090947662922382</v>
      </c>
      <c r="I65" s="11">
        <f t="shared" si="19"/>
        <v>53.933279521549757</v>
      </c>
      <c r="J65" s="11">
        <f t="shared" si="19"/>
        <v>54.833393610524979</v>
      </c>
      <c r="K65" s="11">
        <f t="shared" si="19"/>
        <v>55.821516973834754</v>
      </c>
      <c r="L65" s="11">
        <f t="shared" si="20"/>
        <v>56.803132597587506</v>
      </c>
      <c r="M65" s="11">
        <f t="shared" si="20"/>
        <v>57.85579846138382</v>
      </c>
      <c r="N65" s="11">
        <f t="shared" si="20"/>
        <v>58.873118763001678</v>
      </c>
      <c r="O65" s="11">
        <f t="shared" si="20"/>
        <v>59.946637564105451</v>
      </c>
      <c r="P65" s="11">
        <f t="shared" si="20"/>
        <v>61.017343783210016</v>
      </c>
      <c r="Q65" s="11">
        <f t="shared" si="20"/>
        <v>62.07632759639187</v>
      </c>
      <c r="R65" s="11">
        <f t="shared" si="20"/>
        <v>63.115393085479475</v>
      </c>
      <c r="S65" s="11">
        <f t="shared" si="20"/>
        <v>64.127034598743307</v>
      </c>
      <c r="T65" s="11">
        <f t="shared" si="20"/>
        <v>65.104409594324181</v>
      </c>
      <c r="U65" s="11">
        <f t="shared" si="20"/>
        <v>66.109127034739885</v>
      </c>
      <c r="V65" t="s">
        <v>25</v>
      </c>
    </row>
    <row r="66" spans="1:39" hidden="1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39" hidden="1" x14ac:dyDescent="0.4"/>
    <row r="68" spans="1:39" hidden="1" x14ac:dyDescent="0.4">
      <c r="A68" s="28" t="s">
        <v>16</v>
      </c>
      <c r="B68" s="29">
        <v>2.86</v>
      </c>
      <c r="C68" s="29">
        <v>5.71</v>
      </c>
      <c r="D68" s="29">
        <v>8.5299999999999994</v>
      </c>
      <c r="E68" s="29">
        <v>11.3</v>
      </c>
      <c r="F68" s="29">
        <v>14</v>
      </c>
      <c r="G68" s="29">
        <v>16.7</v>
      </c>
      <c r="H68" s="29">
        <v>19.3</v>
      </c>
      <c r="I68" s="29">
        <v>21.8</v>
      </c>
      <c r="J68" s="29">
        <v>24.2</v>
      </c>
      <c r="K68" s="29">
        <v>26.6</v>
      </c>
      <c r="L68" s="29">
        <v>28.8</v>
      </c>
      <c r="M68" s="29">
        <v>31</v>
      </c>
      <c r="N68" s="29">
        <v>33</v>
      </c>
      <c r="O68" s="29">
        <v>35</v>
      </c>
      <c r="P68" s="29">
        <v>36.9</v>
      </c>
      <c r="Q68" s="29">
        <v>38.700000000000003</v>
      </c>
      <c r="R68" s="29">
        <v>40.4</v>
      </c>
      <c r="S68" s="29">
        <v>42</v>
      </c>
      <c r="T68" s="29">
        <v>43.5</v>
      </c>
      <c r="U68" s="29">
        <v>45</v>
      </c>
    </row>
    <row r="69" spans="1:39" hidden="1" x14ac:dyDescent="0.4">
      <c r="A69" s="29">
        <v>45</v>
      </c>
      <c r="B69" s="30">
        <f>IF($B$10="縦",$B$9*COS(RADIANS(B$35))+($A21+($B$9-($B$12-$A21*SIN(RADIANS(B$35)))/COS(RADIANS(B$35))-$B$11/SIN(RADIANS(B$35)))*TAN(RADIANS(B$35)))*SIN(RADIANS(B$35))-$B$12,$B$9*COS(RADIANS(B$35))+($A21+($B$9-($B$12-$A21*SIN(RADIANS(B$35)))/COS(RADIANS(B$35))-$B$11/COS(RADIANS(B$35)))*TAN(RADIANS(B$35)))*SIN(RADIANS(B$35))-$B$12)</f>
        <v>51.251673791404713</v>
      </c>
      <c r="C69" s="30">
        <f t="shared" ref="C69:U69" si="21">IF($B$10="縦",$B$9*COS(RADIANS(C$35))+($A21+($B$9-($B$12-$A21*SIN(RADIANS(C$35)))/COS(RADIANS(C$35))-$B$11/SIN(RADIANS(C$35)))*TAN(RADIANS(C$35)))*SIN(RADIANS(C$35))-$B$12,$B$9*COS(RADIANS(C$35))+($A21+($B$9-($B$12-$A21*SIN(RADIANS(C$35)))/COS(RADIANS(C$35))-$B$11/COS(RADIANS(C$35)))*TAN(RADIANS(C$35)))*SIN(RADIANS(C$35))-$B$12)</f>
        <v>52.520932339020064</v>
      </c>
      <c r="D69" s="30">
        <f t="shared" si="21"/>
        <v>53.818897304982997</v>
      </c>
      <c r="E69" s="30">
        <f t="shared" si="21"/>
        <v>55.153709820231171</v>
      </c>
      <c r="F69" s="30">
        <f t="shared" si="21"/>
        <v>56.529817933932492</v>
      </c>
      <c r="G69" s="30">
        <f t="shared" si="21"/>
        <v>57.997904395499262</v>
      </c>
      <c r="H69" s="30">
        <f t="shared" si="21"/>
        <v>59.515955818733829</v>
      </c>
      <c r="I69" s="30">
        <f t="shared" si="21"/>
        <v>61.08896801805885</v>
      </c>
      <c r="J69" s="30">
        <f t="shared" si="21"/>
        <v>62.719809133770084</v>
      </c>
      <c r="K69" s="30">
        <f t="shared" si="21"/>
        <v>64.485938762950127</v>
      </c>
      <c r="L69" s="30">
        <f t="shared" si="21"/>
        <v>66.239636201475491</v>
      </c>
      <c r="M69" s="30">
        <f t="shared" si="21"/>
        <v>68.138736101378996</v>
      </c>
      <c r="N69" s="30">
        <f t="shared" si="21"/>
        <v>70.006506244309662</v>
      </c>
      <c r="O69" s="30">
        <f t="shared" si="21"/>
        <v>72.024578911419638</v>
      </c>
      <c r="P69" s="30">
        <f t="shared" si="21"/>
        <v>74.096588956500568</v>
      </c>
      <c r="Q69" s="30">
        <f t="shared" si="21"/>
        <v>76.214013380452982</v>
      </c>
      <c r="R69" s="30">
        <f t="shared" si="21"/>
        <v>78.366412237836187</v>
      </c>
      <c r="S69" s="30">
        <f t="shared" si="21"/>
        <v>80.541411759756045</v>
      </c>
      <c r="T69" s="30">
        <f t="shared" si="21"/>
        <v>82.724718093454953</v>
      </c>
      <c r="U69" s="30">
        <f t="shared" si="21"/>
        <v>85.06096654409879</v>
      </c>
    </row>
    <row r="70" spans="1:39" hidden="1" x14ac:dyDescent="0.4">
      <c r="A70" s="29">
        <v>60</v>
      </c>
      <c r="B70" s="30">
        <f t="shared" ref="B70:U70" si="22">IF($B$10="縦",$B$9*COS(RADIANS(B$35))+($A22+($B$9-($B$12-$A22*SIN(RADIANS(B$35)))/COS(RADIANS(B$35))-$B$11/SIN(RADIANS(B$35)))*TAN(RADIANS(B$35)))*SIN(RADIANS(B$35))-$B$12,$B$9*COS(RADIANS(B$35))+($A22+($B$9-($B$12-$A22*SIN(RADIANS(B$35)))/COS(RADIANS(B$35))-$B$11/COS(RADIANS(B$35)))*TAN(RADIANS(B$35)))*SIN(RADIANS(B$35))-$B$12)</f>
        <v>52.00197708380847</v>
      </c>
      <c r="C70" s="30">
        <f t="shared" si="22"/>
        <v>54.028254503928494</v>
      </c>
      <c r="D70" s="30">
        <f t="shared" si="22"/>
        <v>56.093857203727509</v>
      </c>
      <c r="E70" s="30">
        <f t="shared" si="22"/>
        <v>58.210257812212959</v>
      </c>
      <c r="F70" s="30">
        <f t="shared" si="22"/>
        <v>60.384230502564066</v>
      </c>
      <c r="G70" s="30">
        <f t="shared" si="22"/>
        <v>62.69628608048464</v>
      </c>
      <c r="H70" s="30">
        <f t="shared" si="22"/>
        <v>65.081668890744865</v>
      </c>
      <c r="I70" s="30">
        <f t="shared" si="22"/>
        <v>67.550641193271559</v>
      </c>
      <c r="J70" s="30">
        <f t="shared" si="22"/>
        <v>70.11057617724677</v>
      </c>
      <c r="K70" s="30">
        <f t="shared" si="22"/>
        <v>72.886548139592904</v>
      </c>
      <c r="L70" s="30">
        <f t="shared" si="22"/>
        <v>75.649948790304293</v>
      </c>
      <c r="M70" s="30">
        <f t="shared" si="22"/>
        <v>78.653497079814429</v>
      </c>
      <c r="N70" s="30">
        <f t="shared" si="22"/>
        <v>81.621452887574435</v>
      </c>
      <c r="O70" s="30">
        <f t="shared" si="22"/>
        <v>84.846512454004085</v>
      </c>
      <c r="P70" s="30">
        <f t="shared" si="22"/>
        <v>88.180038540100753</v>
      </c>
      <c r="Q70" s="30">
        <f t="shared" si="22"/>
        <v>91.61226791459697</v>
      </c>
      <c r="R70" s="30">
        <f t="shared" si="22"/>
        <v>95.129850802252179</v>
      </c>
      <c r="S70" s="30">
        <f t="shared" si="22"/>
        <v>98.715609037912856</v>
      </c>
      <c r="T70" s="30">
        <f t="shared" si="22"/>
        <v>102.34833462798795</v>
      </c>
      <c r="U70" s="30">
        <f t="shared" si="22"/>
        <v>106.27416997969522</v>
      </c>
    </row>
    <row r="71" spans="1:39" hidden="1" x14ac:dyDescent="0.4">
      <c r="A71" s="29">
        <v>75</v>
      </c>
      <c r="B71" s="30">
        <f t="shared" ref="B71:U71" si="23">IF($B$10="縦",$B$9*COS(RADIANS(B$35))+($A23+($B$9-($B$12-$A23*SIN(RADIANS(B$35)))/COS(RADIANS(B$35))-$B$11/SIN(RADIANS(B$35)))*TAN(RADIANS(B$35)))*SIN(RADIANS(B$35))-$B$12,$B$9*COS(RADIANS(B$35))+($A23+($B$9-($B$12-$A23*SIN(RADIANS(B$35)))/COS(RADIANS(B$35))-$B$11/COS(RADIANS(B$35)))*TAN(RADIANS(B$35)))*SIN(RADIANS(B$35))-$B$12)</f>
        <v>52.752280376212212</v>
      </c>
      <c r="C71" s="30">
        <f t="shared" si="23"/>
        <v>55.53557666883691</v>
      </c>
      <c r="D71" s="30">
        <f t="shared" si="23"/>
        <v>58.368817102472022</v>
      </c>
      <c r="E71" s="30">
        <f t="shared" si="23"/>
        <v>61.266805804194732</v>
      </c>
      <c r="F71" s="30">
        <f t="shared" si="23"/>
        <v>64.238643071195654</v>
      </c>
      <c r="G71" s="30">
        <f t="shared" si="23"/>
        <v>67.394667765470018</v>
      </c>
      <c r="H71" s="30">
        <f t="shared" si="23"/>
        <v>70.647381962755901</v>
      </c>
      <c r="I71" s="30">
        <f>IF($B$10="縦",$B$9*COS(RADIANS(I$35))+($A23+($B$9-($B$12-$A23*SIN(RADIANS(I$35)))/COS(RADIANS(I$35))-$B$11/SIN(RADIANS(I$35)))*TAN(RADIANS(I$35)))*SIN(RADIANS(I$35))-$B$12,$B$9*COS(RADIANS(I$35))+($A23+($B$9-($B$12-$A23*SIN(RADIANS(I$35)))/COS(RADIANS(I$35))-$B$11/COS(RADIANS(I$35)))*TAN(RADIANS(I$35)))*SIN(RADIANS(I$35))-$B$12)</f>
        <v>74.012314368484269</v>
      </c>
      <c r="J71" s="30">
        <f t="shared" si="23"/>
        <v>77.50134322072347</v>
      </c>
      <c r="K71" s="30">
        <f t="shared" si="23"/>
        <v>81.287157516235681</v>
      </c>
      <c r="L71" s="30">
        <f t="shared" si="23"/>
        <v>85.060261379133124</v>
      </c>
      <c r="M71" s="30">
        <f t="shared" si="23"/>
        <v>89.168258058249876</v>
      </c>
      <c r="N71" s="30">
        <f t="shared" si="23"/>
        <v>93.236399530839208</v>
      </c>
      <c r="O71" s="30">
        <f t="shared" si="23"/>
        <v>97.668445996588531</v>
      </c>
      <c r="P71" s="30">
        <f t="shared" si="23"/>
        <v>102.26348812370094</v>
      </c>
      <c r="Q71" s="30">
        <f t="shared" si="23"/>
        <v>107.01052244874097</v>
      </c>
      <c r="R71" s="30">
        <f t="shared" si="23"/>
        <v>111.89328936666817</v>
      </c>
      <c r="S71" s="30">
        <f t="shared" si="23"/>
        <v>116.88980631606972</v>
      </c>
      <c r="T71" s="30">
        <f t="shared" si="23"/>
        <v>121.97195116252095</v>
      </c>
      <c r="U71" s="30">
        <f t="shared" si="23"/>
        <v>127.48737341529164</v>
      </c>
    </row>
    <row r="72" spans="1:39" hidden="1" x14ac:dyDescent="0.4">
      <c r="A72" s="29">
        <v>90</v>
      </c>
      <c r="B72" s="30">
        <f t="shared" ref="B72:U72" si="24">IF($B$10="縦",$B$9*COS(RADIANS(B$35))+($A24+($B$9-($B$12-$A24*SIN(RADIANS(B$35)))/COS(RADIANS(B$35))-$B$11/SIN(RADIANS(B$35)))*TAN(RADIANS(B$35)))*SIN(RADIANS(B$35))-$B$12,$B$9*COS(RADIANS(B$35))+($A24+($B$9-($B$12-$A24*SIN(RADIANS(B$35)))/COS(RADIANS(B$35))-$B$11/COS(RADIANS(B$35)))*TAN(RADIANS(B$35)))*SIN(RADIANS(B$35))-$B$12)</f>
        <v>53.502583668615969</v>
      </c>
      <c r="C72" s="30">
        <f t="shared" si="24"/>
        <v>57.04289883374534</v>
      </c>
      <c r="D72" s="30">
        <f t="shared" si="24"/>
        <v>60.643777001216534</v>
      </c>
      <c r="E72" s="30">
        <f t="shared" si="24"/>
        <v>64.323353796176519</v>
      </c>
      <c r="F72" s="30">
        <f t="shared" si="24"/>
        <v>68.093055639827242</v>
      </c>
      <c r="G72" s="30">
        <f t="shared" si="24"/>
        <v>72.09304945045541</v>
      </c>
      <c r="H72" s="30">
        <f t="shared" si="24"/>
        <v>76.213095034766937</v>
      </c>
      <c r="I72" s="30">
        <f t="shared" si="24"/>
        <v>80.473987543696978</v>
      </c>
      <c r="J72" s="30">
        <f t="shared" si="24"/>
        <v>84.89211026420017</v>
      </c>
      <c r="K72" s="30">
        <f t="shared" si="24"/>
        <v>89.687766892878443</v>
      </c>
      <c r="L72" s="30">
        <f t="shared" si="24"/>
        <v>94.470573967961911</v>
      </c>
      <c r="M72" s="30">
        <f t="shared" si="24"/>
        <v>99.683019036685323</v>
      </c>
      <c r="N72" s="30">
        <f t="shared" si="24"/>
        <v>104.85134617410398</v>
      </c>
      <c r="O72" s="30">
        <f t="shared" si="24"/>
        <v>110.49037953917298</v>
      </c>
      <c r="P72" s="30">
        <f t="shared" si="24"/>
        <v>116.34693770730109</v>
      </c>
      <c r="Q72" s="30">
        <f t="shared" si="24"/>
        <v>122.40877698288494</v>
      </c>
      <c r="R72" s="30">
        <f t="shared" si="24"/>
        <v>128.65672793108416</v>
      </c>
      <c r="S72" s="30">
        <f t="shared" si="24"/>
        <v>135.06400359422656</v>
      </c>
      <c r="T72" s="30">
        <f t="shared" si="24"/>
        <v>141.59556769705392</v>
      </c>
      <c r="U72" s="30">
        <f t="shared" si="24"/>
        <v>148.70057685088807</v>
      </c>
    </row>
    <row r="73" spans="1:39" hidden="1" x14ac:dyDescent="0.4">
      <c r="A73" s="29">
        <v>105</v>
      </c>
      <c r="B73" s="30">
        <f t="shared" ref="B73:U73" si="25">IF($B$10="縦",$B$9*COS(RADIANS(B$35))+($A25+($B$9-($B$12-$A25*SIN(RADIANS(B$35)))/COS(RADIANS(B$35))-$B$11/SIN(RADIANS(B$35)))*TAN(RADIANS(B$35)))*SIN(RADIANS(B$35))-$B$12,$B$9*COS(RADIANS(B$35))+($A25+($B$9-($B$12-$A25*SIN(RADIANS(B$35)))/COS(RADIANS(B$35))-$B$11/COS(RADIANS(B$35)))*TAN(RADIANS(B$35)))*SIN(RADIANS(B$35))-$B$12)</f>
        <v>54.252886961019726</v>
      </c>
      <c r="C73" s="30">
        <f t="shared" si="25"/>
        <v>58.550220998653757</v>
      </c>
      <c r="D73" s="30">
        <f t="shared" si="25"/>
        <v>62.918736899961047</v>
      </c>
      <c r="E73" s="30">
        <f t="shared" si="25"/>
        <v>67.379901788158307</v>
      </c>
      <c r="F73" s="30">
        <f t="shared" si="25"/>
        <v>71.947468208458815</v>
      </c>
      <c r="G73" s="30">
        <f t="shared" si="25"/>
        <v>76.791431135440803</v>
      </c>
      <c r="H73" s="30">
        <f t="shared" si="25"/>
        <v>81.778808106777973</v>
      </c>
      <c r="I73" s="30">
        <f t="shared" si="25"/>
        <v>86.935660718909674</v>
      </c>
      <c r="J73" s="30">
        <f t="shared" si="25"/>
        <v>92.28287730767687</v>
      </c>
      <c r="K73" s="30">
        <f t="shared" si="25"/>
        <v>98.088376269521206</v>
      </c>
      <c r="L73" s="30">
        <f t="shared" si="25"/>
        <v>103.88088655679073</v>
      </c>
      <c r="M73" s="30">
        <f t="shared" si="25"/>
        <v>110.19778001512071</v>
      </c>
      <c r="N73" s="30">
        <f t="shared" si="25"/>
        <v>116.46629281736875</v>
      </c>
      <c r="O73" s="30">
        <f t="shared" si="25"/>
        <v>123.31231308175742</v>
      </c>
      <c r="P73" s="30">
        <f t="shared" si="25"/>
        <v>130.43038729090131</v>
      </c>
      <c r="Q73" s="30">
        <f t="shared" si="25"/>
        <v>137.80703151702892</v>
      </c>
      <c r="R73" s="30">
        <f t="shared" si="25"/>
        <v>145.42016649550015</v>
      </c>
      <c r="S73" s="30">
        <f t="shared" si="25"/>
        <v>153.2382008723834</v>
      </c>
      <c r="T73" s="30">
        <f t="shared" si="25"/>
        <v>161.21918423158692</v>
      </c>
      <c r="U73" s="30">
        <f t="shared" si="25"/>
        <v>169.91378028648447</v>
      </c>
    </row>
    <row r="74" spans="1:39" hidden="1" x14ac:dyDescent="0.4">
      <c r="A74" s="29">
        <v>120</v>
      </c>
      <c r="B74" s="30">
        <f t="shared" ref="B74:U74" si="26">IF($B$10="縦",$B$9*COS(RADIANS(B$35))+($A26+($B$9-($B$12-$A26*SIN(RADIANS(B$35)))/COS(RADIANS(B$35))-$B$11/SIN(RADIANS(B$35)))*TAN(RADIANS(B$35)))*SIN(RADIANS(B$35))-$B$12,$B$9*COS(RADIANS(B$35))+($A26+($B$9-($B$12-$A26*SIN(RADIANS(B$35)))/COS(RADIANS(B$35))-$B$11/COS(RADIANS(B$35)))*TAN(RADIANS(B$35)))*SIN(RADIANS(B$35))-$B$12)</f>
        <v>55.003190253423469</v>
      </c>
      <c r="C74" s="30">
        <f t="shared" si="26"/>
        <v>60.057543163562187</v>
      </c>
      <c r="D74" s="30">
        <f t="shared" si="26"/>
        <v>65.19369679870556</v>
      </c>
      <c r="E74" s="30">
        <f t="shared" si="26"/>
        <v>70.436449780140094</v>
      </c>
      <c r="F74" s="30">
        <f t="shared" si="26"/>
        <v>75.801880777090403</v>
      </c>
      <c r="G74" s="30">
        <f t="shared" si="26"/>
        <v>81.489812820426181</v>
      </c>
      <c r="H74" s="30">
        <f t="shared" si="26"/>
        <v>87.344521178788995</v>
      </c>
      <c r="I74" s="30">
        <f t="shared" si="26"/>
        <v>93.397333894122369</v>
      </c>
      <c r="J74" s="30">
        <f t="shared" si="26"/>
        <v>99.673644351153541</v>
      </c>
      <c r="K74" s="30">
        <f t="shared" si="26"/>
        <v>106.488985646164</v>
      </c>
      <c r="L74" s="30">
        <f t="shared" si="26"/>
        <v>113.29119914561954</v>
      </c>
      <c r="M74" s="30">
        <f t="shared" si="26"/>
        <v>120.71254099355619</v>
      </c>
      <c r="N74" s="30">
        <f t="shared" si="26"/>
        <v>128.0812394606335</v>
      </c>
      <c r="O74" s="30">
        <f t="shared" si="26"/>
        <v>136.13424662434187</v>
      </c>
      <c r="P74" s="30">
        <f t="shared" si="26"/>
        <v>144.51383687450146</v>
      </c>
      <c r="Q74" s="30">
        <f t="shared" si="26"/>
        <v>153.20528605117289</v>
      </c>
      <c r="R74" s="30">
        <f t="shared" si="26"/>
        <v>162.18360505991612</v>
      </c>
      <c r="S74" s="30">
        <f t="shared" si="26"/>
        <v>171.41239815054021</v>
      </c>
      <c r="T74" s="30">
        <f t="shared" si="26"/>
        <v>180.84280076611989</v>
      </c>
      <c r="U74" s="30">
        <f t="shared" si="26"/>
        <v>191.12698372208089</v>
      </c>
    </row>
    <row r="75" spans="1:39" ht="18.75" hidden="1" customHeight="1" x14ac:dyDescent="0.4">
      <c r="A75" s="29">
        <v>140</v>
      </c>
      <c r="B75" s="30">
        <f t="shared" ref="B75:U75" si="27">IF($B$10="縦",$B$9*COS(RADIANS(B$35))+($A27+($B$9-($B$12-$A27*SIN(RADIANS(B$35)))/COS(RADIANS(B$35))-$B$11/SIN(RADIANS(B$35)))*TAN(RADIANS(B$35)))*SIN(RADIANS(B$35))-$B$12,$B$9*COS(RADIANS(B$35))+($A27+($B$9-($B$12-$A27*SIN(RADIANS(B$35)))/COS(RADIANS(B$35))-$B$11/COS(RADIANS(B$35)))*TAN(RADIANS(B$35)))*SIN(RADIANS(B$35))-$B$12)</f>
        <v>56.003594643295145</v>
      </c>
      <c r="C75" s="30">
        <f t="shared" si="27"/>
        <v>62.067306050106751</v>
      </c>
      <c r="D75" s="30">
        <f t="shared" si="27"/>
        <v>68.226976663698238</v>
      </c>
      <c r="E75" s="30">
        <f t="shared" si="27"/>
        <v>74.511847102782468</v>
      </c>
      <c r="F75" s="30">
        <f t="shared" si="27"/>
        <v>80.94109753526584</v>
      </c>
      <c r="G75" s="30">
        <f t="shared" si="27"/>
        <v>87.754321733740028</v>
      </c>
      <c r="H75" s="30">
        <f t="shared" si="27"/>
        <v>94.765471941470366</v>
      </c>
      <c r="I75" s="30">
        <f t="shared" si="27"/>
        <v>102.01289812773933</v>
      </c>
      <c r="J75" s="30">
        <f t="shared" si="27"/>
        <v>109.52800040912248</v>
      </c>
      <c r="K75" s="30">
        <f t="shared" si="27"/>
        <v>117.68979814835433</v>
      </c>
      <c r="L75" s="30">
        <f t="shared" si="27"/>
        <v>125.8382825973913</v>
      </c>
      <c r="M75" s="30">
        <f t="shared" si="27"/>
        <v>134.73222229813678</v>
      </c>
      <c r="N75" s="30">
        <f t="shared" si="27"/>
        <v>143.56783498498652</v>
      </c>
      <c r="O75" s="30">
        <f t="shared" si="27"/>
        <v>153.23015801445447</v>
      </c>
      <c r="P75" s="30">
        <f t="shared" si="27"/>
        <v>163.29176965263505</v>
      </c>
      <c r="Q75" s="30">
        <f t="shared" si="27"/>
        <v>173.73629209669821</v>
      </c>
      <c r="R75" s="30">
        <f t="shared" si="27"/>
        <v>184.53485647913743</v>
      </c>
      <c r="S75" s="30">
        <f t="shared" si="27"/>
        <v>195.64466118808269</v>
      </c>
      <c r="T75" s="30">
        <f t="shared" si="27"/>
        <v>207.0076228121639</v>
      </c>
      <c r="U75" s="30">
        <f t="shared" si="27"/>
        <v>219.41125496954282</v>
      </c>
    </row>
    <row r="76" spans="1:39" hidden="1" x14ac:dyDescent="0.4">
      <c r="A76" s="29">
        <v>150</v>
      </c>
      <c r="B76" s="30">
        <f t="shared" ref="B76:U76" si="28">IF($B$10="縦",$B$9*COS(RADIANS(B$35))+($A28+($B$9-($B$12-$A28*SIN(RADIANS(B$35)))/COS(RADIANS(B$35))-$B$11/SIN(RADIANS(B$35)))*TAN(RADIANS(B$35)))*SIN(RADIANS(B$35))-$B$12,$B$9*COS(RADIANS(B$35))+($A28+($B$9-($B$12-$A28*SIN(RADIANS(B$35)))/COS(RADIANS(B$35))-$B$11/COS(RADIANS(B$35)))*TAN(RADIANS(B$35)))*SIN(RADIANS(B$35))-$B$12)</f>
        <v>56.503796838230969</v>
      </c>
      <c r="C76" s="30">
        <f t="shared" si="28"/>
        <v>63.072187493379033</v>
      </c>
      <c r="D76" s="30">
        <f t="shared" si="28"/>
        <v>69.743616596194585</v>
      </c>
      <c r="E76" s="30">
        <f t="shared" si="28"/>
        <v>76.549545764103655</v>
      </c>
      <c r="F76" s="30">
        <f t="shared" si="28"/>
        <v>83.510705914353565</v>
      </c>
      <c r="G76" s="30">
        <f t="shared" si="28"/>
        <v>90.886576190396966</v>
      </c>
      <c r="H76" s="30">
        <f t="shared" si="28"/>
        <v>98.475947322811066</v>
      </c>
      <c r="I76" s="30">
        <f t="shared" si="28"/>
        <v>106.32068024454782</v>
      </c>
      <c r="J76" s="30">
        <f t="shared" si="28"/>
        <v>114.45517843810694</v>
      </c>
      <c r="K76" s="30">
        <f t="shared" si="28"/>
        <v>123.29020439944952</v>
      </c>
      <c r="L76" s="30">
        <f t="shared" si="28"/>
        <v>132.11182432327718</v>
      </c>
      <c r="M76" s="30">
        <f t="shared" si="28"/>
        <v>141.74206295042706</v>
      </c>
      <c r="N76" s="30">
        <f t="shared" si="28"/>
        <v>151.31113274716304</v>
      </c>
      <c r="O76" s="30">
        <f t="shared" si="28"/>
        <v>161.77811370951076</v>
      </c>
      <c r="P76" s="30">
        <f t="shared" si="28"/>
        <v>172.68073604170186</v>
      </c>
      <c r="Q76" s="30">
        <f t="shared" si="28"/>
        <v>184.00179511946084</v>
      </c>
      <c r="R76" s="30">
        <f t="shared" si="28"/>
        <v>195.7104821887481</v>
      </c>
      <c r="S76" s="30">
        <f t="shared" si="28"/>
        <v>207.76079270685392</v>
      </c>
      <c r="T76" s="30">
        <f t="shared" si="28"/>
        <v>220.09003383518586</v>
      </c>
      <c r="U76" s="30">
        <f t="shared" si="28"/>
        <v>233.55339059327378</v>
      </c>
      <c r="V76" s="38" t="s">
        <v>22</v>
      </c>
    </row>
    <row r="77" spans="1:39" ht="18.75" hidden="1" customHeight="1" x14ac:dyDescent="0.4"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idden="1" x14ac:dyDescent="0.4"/>
    <row r="79" spans="1:39" hidden="1" x14ac:dyDescent="0.4">
      <c r="A79" s="31" t="s">
        <v>17</v>
      </c>
      <c r="B79" s="32">
        <v>2.86</v>
      </c>
      <c r="C79" s="32">
        <v>5.71</v>
      </c>
      <c r="D79" s="32">
        <v>8.5299999999999994</v>
      </c>
      <c r="E79" s="32">
        <v>11.3</v>
      </c>
      <c r="F79" s="32">
        <v>14</v>
      </c>
      <c r="G79" s="32">
        <v>16.7</v>
      </c>
      <c r="H79" s="32">
        <v>19.3</v>
      </c>
      <c r="I79" s="32">
        <v>21.8</v>
      </c>
      <c r="J79" s="32">
        <v>24.2</v>
      </c>
      <c r="K79" s="32">
        <v>26.6</v>
      </c>
      <c r="L79" s="32">
        <v>28.8</v>
      </c>
      <c r="M79" s="32">
        <v>31</v>
      </c>
      <c r="N79" s="32">
        <v>33</v>
      </c>
      <c r="O79" s="32">
        <v>35</v>
      </c>
      <c r="P79" s="32">
        <v>36.9</v>
      </c>
      <c r="Q79" s="32">
        <v>38.700000000000003</v>
      </c>
      <c r="R79" s="32">
        <v>40.4</v>
      </c>
      <c r="S79" s="32">
        <v>42</v>
      </c>
      <c r="T79" s="32">
        <v>43.5</v>
      </c>
      <c r="U79" s="32">
        <v>45</v>
      </c>
    </row>
    <row r="80" spans="1:39" hidden="1" x14ac:dyDescent="0.4">
      <c r="A80" s="32">
        <v>45</v>
      </c>
      <c r="B80" s="33">
        <f t="shared" ref="B80:Q87" si="29">IF($B$10="縦",$B$11/TAN(RADIANS(B$35)),$B$11)</f>
        <v>400.33695540352761</v>
      </c>
      <c r="C80" s="33">
        <f t="shared" si="29"/>
        <v>200.02091361363767</v>
      </c>
      <c r="D80" s="33">
        <f t="shared" si="29"/>
        <v>133.34547936529572</v>
      </c>
      <c r="E80" s="33">
        <f t="shared" si="29"/>
        <v>100.09022247796113</v>
      </c>
      <c r="F80" s="33">
        <f t="shared" si="29"/>
        <v>80.215618670716893</v>
      </c>
      <c r="G80" s="33">
        <f t="shared" si="29"/>
        <v>66.663471749442195</v>
      </c>
      <c r="H80" s="33">
        <f t="shared" si="29"/>
        <v>57.111034943772374</v>
      </c>
      <c r="I80" s="33">
        <f t="shared" si="29"/>
        <v>50.003567245140033</v>
      </c>
      <c r="J80" s="33">
        <f t="shared" si="29"/>
        <v>44.502018226416112</v>
      </c>
      <c r="K80" s="33">
        <f t="shared" si="29"/>
        <v>39.939077111990976</v>
      </c>
      <c r="L80" s="33">
        <f t="shared" si="29"/>
        <v>36.379864945621321</v>
      </c>
      <c r="M80" s="33">
        <f t="shared" si="29"/>
        <v>33.285589647010362</v>
      </c>
      <c r="N80" s="33">
        <f t="shared" si="29"/>
        <v>30.797299276291657</v>
      </c>
      <c r="O80" s="33">
        <f t="shared" si="29"/>
        <v>28.562960134842292</v>
      </c>
      <c r="P80" s="33">
        <f t="shared" si="29"/>
        <v>26.637499030051952</v>
      </c>
      <c r="Q80" s="33">
        <f t="shared" si="29"/>
        <v>24.964080727060985</v>
      </c>
      <c r="R80" s="33">
        <f t="shared" ref="R80:U87" si="30">IF($B$10="縦",$B$11/TAN(RADIANS(R$35)),$B$11)</f>
        <v>23.499920501980025</v>
      </c>
      <c r="S80" s="33">
        <f t="shared" si="30"/>
        <v>22.212250296583857</v>
      </c>
      <c r="T80" s="33">
        <f t="shared" si="30"/>
        <v>21.075602505619248</v>
      </c>
      <c r="U80" s="33">
        <f t="shared" si="30"/>
        <v>20.000000000000004</v>
      </c>
    </row>
    <row r="81" spans="1:31" hidden="1" x14ac:dyDescent="0.4">
      <c r="A81" s="32">
        <v>60</v>
      </c>
      <c r="B81" s="33">
        <f t="shared" si="29"/>
        <v>400.33695540352761</v>
      </c>
      <c r="C81" s="33">
        <f t="shared" si="29"/>
        <v>200.02091361363767</v>
      </c>
      <c r="D81" s="33">
        <f t="shared" si="29"/>
        <v>133.34547936529572</v>
      </c>
      <c r="E81" s="33">
        <f t="shared" si="29"/>
        <v>100.09022247796113</v>
      </c>
      <c r="F81" s="33">
        <f t="shared" si="29"/>
        <v>80.215618670716893</v>
      </c>
      <c r="G81" s="33">
        <f t="shared" si="29"/>
        <v>66.663471749442195</v>
      </c>
      <c r="H81" s="33">
        <f t="shared" si="29"/>
        <v>57.111034943772374</v>
      </c>
      <c r="I81" s="33">
        <f t="shared" si="29"/>
        <v>50.003567245140033</v>
      </c>
      <c r="J81" s="33">
        <f t="shared" si="29"/>
        <v>44.502018226416112</v>
      </c>
      <c r="K81" s="33">
        <f t="shared" si="29"/>
        <v>39.939077111990976</v>
      </c>
      <c r="L81" s="33">
        <f t="shared" si="29"/>
        <v>36.379864945621321</v>
      </c>
      <c r="M81" s="33">
        <f t="shared" si="29"/>
        <v>33.285589647010362</v>
      </c>
      <c r="N81" s="33">
        <f t="shared" si="29"/>
        <v>30.797299276291657</v>
      </c>
      <c r="O81" s="33">
        <f t="shared" si="29"/>
        <v>28.562960134842292</v>
      </c>
      <c r="P81" s="33">
        <f t="shared" si="29"/>
        <v>26.637499030051952</v>
      </c>
      <c r="Q81" s="33">
        <f t="shared" si="29"/>
        <v>24.964080727060985</v>
      </c>
      <c r="R81" s="33">
        <f t="shared" si="30"/>
        <v>23.499920501980025</v>
      </c>
      <c r="S81" s="33">
        <f t="shared" si="30"/>
        <v>22.212250296583857</v>
      </c>
      <c r="T81" s="33">
        <f t="shared" si="30"/>
        <v>21.075602505619248</v>
      </c>
      <c r="U81" s="33">
        <f t="shared" si="30"/>
        <v>20.000000000000004</v>
      </c>
    </row>
    <row r="82" spans="1:31" hidden="1" x14ac:dyDescent="0.4">
      <c r="A82" s="32">
        <v>75</v>
      </c>
      <c r="B82" s="33">
        <f t="shared" si="29"/>
        <v>400.33695540352761</v>
      </c>
      <c r="C82" s="33">
        <f t="shared" si="29"/>
        <v>200.02091361363767</v>
      </c>
      <c r="D82" s="33">
        <f t="shared" si="29"/>
        <v>133.34547936529572</v>
      </c>
      <c r="E82" s="33">
        <f t="shared" si="29"/>
        <v>100.09022247796113</v>
      </c>
      <c r="F82" s="33">
        <f t="shared" si="29"/>
        <v>80.215618670716893</v>
      </c>
      <c r="G82" s="33">
        <f t="shared" si="29"/>
        <v>66.663471749442195</v>
      </c>
      <c r="H82" s="33">
        <f t="shared" si="29"/>
        <v>57.111034943772374</v>
      </c>
      <c r="I82" s="33">
        <f t="shared" si="29"/>
        <v>50.003567245140033</v>
      </c>
      <c r="J82" s="33">
        <f t="shared" si="29"/>
        <v>44.502018226416112</v>
      </c>
      <c r="K82" s="33">
        <f t="shared" si="29"/>
        <v>39.939077111990976</v>
      </c>
      <c r="L82" s="33">
        <f t="shared" si="29"/>
        <v>36.379864945621321</v>
      </c>
      <c r="M82" s="33">
        <f t="shared" si="29"/>
        <v>33.285589647010362</v>
      </c>
      <c r="N82" s="33">
        <f t="shared" si="29"/>
        <v>30.797299276291657</v>
      </c>
      <c r="O82" s="33">
        <f t="shared" si="29"/>
        <v>28.562960134842292</v>
      </c>
      <c r="P82" s="33">
        <f t="shared" si="29"/>
        <v>26.637499030051952</v>
      </c>
      <c r="Q82" s="33">
        <f t="shared" si="29"/>
        <v>24.964080727060985</v>
      </c>
      <c r="R82" s="33">
        <f t="shared" si="30"/>
        <v>23.499920501980025</v>
      </c>
      <c r="S82" s="33">
        <f t="shared" si="30"/>
        <v>22.212250296583857</v>
      </c>
      <c r="T82" s="33">
        <f t="shared" si="30"/>
        <v>21.075602505619248</v>
      </c>
      <c r="U82" s="33">
        <f t="shared" si="30"/>
        <v>20.000000000000004</v>
      </c>
    </row>
    <row r="83" spans="1:31" hidden="1" x14ac:dyDescent="0.4">
      <c r="A83" s="32">
        <v>90</v>
      </c>
      <c r="B83" s="33">
        <f t="shared" si="29"/>
        <v>400.33695540352761</v>
      </c>
      <c r="C83" s="33">
        <f t="shared" si="29"/>
        <v>200.02091361363767</v>
      </c>
      <c r="D83" s="33">
        <f t="shared" si="29"/>
        <v>133.34547936529572</v>
      </c>
      <c r="E83" s="33">
        <f t="shared" si="29"/>
        <v>100.09022247796113</v>
      </c>
      <c r="F83" s="33">
        <f t="shared" si="29"/>
        <v>80.215618670716893</v>
      </c>
      <c r="G83" s="33">
        <f t="shared" si="29"/>
        <v>66.663471749442195</v>
      </c>
      <c r="H83" s="33">
        <f t="shared" si="29"/>
        <v>57.111034943772374</v>
      </c>
      <c r="I83" s="33">
        <f t="shared" si="29"/>
        <v>50.003567245140033</v>
      </c>
      <c r="J83" s="33">
        <f t="shared" si="29"/>
        <v>44.502018226416112</v>
      </c>
      <c r="K83" s="33">
        <f t="shared" si="29"/>
        <v>39.939077111990976</v>
      </c>
      <c r="L83" s="33">
        <f t="shared" si="29"/>
        <v>36.379864945621321</v>
      </c>
      <c r="M83" s="33">
        <f t="shared" si="29"/>
        <v>33.285589647010362</v>
      </c>
      <c r="N83" s="33">
        <f t="shared" si="29"/>
        <v>30.797299276291657</v>
      </c>
      <c r="O83" s="33">
        <f t="shared" si="29"/>
        <v>28.562960134842292</v>
      </c>
      <c r="P83" s="33">
        <f t="shared" si="29"/>
        <v>26.637499030051952</v>
      </c>
      <c r="Q83" s="33">
        <f t="shared" si="29"/>
        <v>24.964080727060985</v>
      </c>
      <c r="R83" s="33">
        <f t="shared" si="30"/>
        <v>23.499920501980025</v>
      </c>
      <c r="S83" s="33">
        <f t="shared" si="30"/>
        <v>22.212250296583857</v>
      </c>
      <c r="T83" s="33">
        <f t="shared" si="30"/>
        <v>21.075602505619248</v>
      </c>
      <c r="U83" s="33">
        <f t="shared" si="30"/>
        <v>20.000000000000004</v>
      </c>
    </row>
    <row r="84" spans="1:31" hidden="1" x14ac:dyDescent="0.4">
      <c r="A84" s="32">
        <v>105</v>
      </c>
      <c r="B84" s="33">
        <f t="shared" si="29"/>
        <v>400.33695540352761</v>
      </c>
      <c r="C84" s="33">
        <f t="shared" si="29"/>
        <v>200.02091361363767</v>
      </c>
      <c r="D84" s="33">
        <f t="shared" si="29"/>
        <v>133.34547936529572</v>
      </c>
      <c r="E84" s="33">
        <f t="shared" si="29"/>
        <v>100.09022247796113</v>
      </c>
      <c r="F84" s="33">
        <f t="shared" si="29"/>
        <v>80.215618670716893</v>
      </c>
      <c r="G84" s="33">
        <f t="shared" si="29"/>
        <v>66.663471749442195</v>
      </c>
      <c r="H84" s="33">
        <f t="shared" si="29"/>
        <v>57.111034943772374</v>
      </c>
      <c r="I84" s="33">
        <f t="shared" si="29"/>
        <v>50.003567245140033</v>
      </c>
      <c r="J84" s="33">
        <f t="shared" si="29"/>
        <v>44.502018226416112</v>
      </c>
      <c r="K84" s="33">
        <f t="shared" si="29"/>
        <v>39.939077111990976</v>
      </c>
      <c r="L84" s="33">
        <f t="shared" si="29"/>
        <v>36.379864945621321</v>
      </c>
      <c r="M84" s="33">
        <f t="shared" si="29"/>
        <v>33.285589647010362</v>
      </c>
      <c r="N84" s="33">
        <f t="shared" si="29"/>
        <v>30.797299276291657</v>
      </c>
      <c r="O84" s="33">
        <f t="shared" si="29"/>
        <v>28.562960134842292</v>
      </c>
      <c r="P84" s="33">
        <f t="shared" si="29"/>
        <v>26.637499030051952</v>
      </c>
      <c r="Q84" s="33">
        <f t="shared" si="29"/>
        <v>24.964080727060985</v>
      </c>
      <c r="R84" s="33">
        <f t="shared" si="30"/>
        <v>23.499920501980025</v>
      </c>
      <c r="S84" s="33">
        <f t="shared" si="30"/>
        <v>22.212250296583857</v>
      </c>
      <c r="T84" s="33">
        <f t="shared" si="30"/>
        <v>21.075602505619248</v>
      </c>
      <c r="U84" s="33">
        <f t="shared" si="30"/>
        <v>20.000000000000004</v>
      </c>
    </row>
    <row r="85" spans="1:31" hidden="1" x14ac:dyDescent="0.4">
      <c r="A85" s="32">
        <v>120</v>
      </c>
      <c r="B85" s="33">
        <f t="shared" si="29"/>
        <v>400.33695540352761</v>
      </c>
      <c r="C85" s="33">
        <f t="shared" si="29"/>
        <v>200.02091361363767</v>
      </c>
      <c r="D85" s="33">
        <f t="shared" si="29"/>
        <v>133.34547936529572</v>
      </c>
      <c r="E85" s="33">
        <f t="shared" si="29"/>
        <v>100.09022247796113</v>
      </c>
      <c r="F85" s="33">
        <f t="shared" si="29"/>
        <v>80.215618670716893</v>
      </c>
      <c r="G85" s="33">
        <f t="shared" si="29"/>
        <v>66.663471749442195</v>
      </c>
      <c r="H85" s="33">
        <f t="shared" si="29"/>
        <v>57.111034943772374</v>
      </c>
      <c r="I85" s="33">
        <f t="shared" si="29"/>
        <v>50.003567245140033</v>
      </c>
      <c r="J85" s="33">
        <f t="shared" si="29"/>
        <v>44.502018226416112</v>
      </c>
      <c r="K85" s="33">
        <f t="shared" si="29"/>
        <v>39.939077111990976</v>
      </c>
      <c r="L85" s="33">
        <f t="shared" si="29"/>
        <v>36.379864945621321</v>
      </c>
      <c r="M85" s="33">
        <f t="shared" si="29"/>
        <v>33.285589647010362</v>
      </c>
      <c r="N85" s="33">
        <f t="shared" si="29"/>
        <v>30.797299276291657</v>
      </c>
      <c r="O85" s="33">
        <f t="shared" si="29"/>
        <v>28.562960134842292</v>
      </c>
      <c r="P85" s="33">
        <f t="shared" si="29"/>
        <v>26.637499030051952</v>
      </c>
      <c r="Q85" s="33">
        <f t="shared" si="29"/>
        <v>24.964080727060985</v>
      </c>
      <c r="R85" s="33">
        <f t="shared" si="30"/>
        <v>23.499920501980025</v>
      </c>
      <c r="S85" s="33">
        <f t="shared" si="30"/>
        <v>22.212250296583857</v>
      </c>
      <c r="T85" s="33">
        <f t="shared" si="30"/>
        <v>21.075602505619248</v>
      </c>
      <c r="U85" s="33">
        <f t="shared" si="30"/>
        <v>20.000000000000004</v>
      </c>
    </row>
    <row r="86" spans="1:31" hidden="1" x14ac:dyDescent="0.4">
      <c r="A86" s="32">
        <v>140</v>
      </c>
      <c r="B86" s="33">
        <f t="shared" si="29"/>
        <v>400.33695540352761</v>
      </c>
      <c r="C86" s="33">
        <f t="shared" si="29"/>
        <v>200.02091361363767</v>
      </c>
      <c r="D86" s="33">
        <f t="shared" si="29"/>
        <v>133.34547936529572</v>
      </c>
      <c r="E86" s="33">
        <f t="shared" si="29"/>
        <v>100.09022247796113</v>
      </c>
      <c r="F86" s="33">
        <f t="shared" si="29"/>
        <v>80.215618670716893</v>
      </c>
      <c r="G86" s="33">
        <f t="shared" si="29"/>
        <v>66.663471749442195</v>
      </c>
      <c r="H86" s="33">
        <f t="shared" si="29"/>
        <v>57.111034943772374</v>
      </c>
      <c r="I86" s="33">
        <f t="shared" si="29"/>
        <v>50.003567245140033</v>
      </c>
      <c r="J86" s="33">
        <f t="shared" si="29"/>
        <v>44.502018226416112</v>
      </c>
      <c r="K86" s="33">
        <f t="shared" si="29"/>
        <v>39.939077111990976</v>
      </c>
      <c r="L86" s="33">
        <f t="shared" si="29"/>
        <v>36.379864945621321</v>
      </c>
      <c r="M86" s="33">
        <f t="shared" si="29"/>
        <v>33.285589647010362</v>
      </c>
      <c r="N86" s="33">
        <f t="shared" si="29"/>
        <v>30.797299276291657</v>
      </c>
      <c r="O86" s="33">
        <f t="shared" si="29"/>
        <v>28.562960134842292</v>
      </c>
      <c r="P86" s="33">
        <f t="shared" si="29"/>
        <v>26.637499030051952</v>
      </c>
      <c r="Q86" s="33">
        <f t="shared" si="29"/>
        <v>24.964080727060985</v>
      </c>
      <c r="R86" s="33">
        <f t="shared" si="30"/>
        <v>23.499920501980025</v>
      </c>
      <c r="S86" s="33">
        <f t="shared" si="30"/>
        <v>22.212250296583857</v>
      </c>
      <c r="T86" s="33">
        <f t="shared" si="30"/>
        <v>21.075602505619248</v>
      </c>
      <c r="U86" s="33">
        <f t="shared" si="30"/>
        <v>20.000000000000004</v>
      </c>
    </row>
    <row r="87" spans="1:31" hidden="1" x14ac:dyDescent="0.4">
      <c r="A87" s="32">
        <v>150</v>
      </c>
      <c r="B87" s="33">
        <f t="shared" si="29"/>
        <v>400.33695540352761</v>
      </c>
      <c r="C87" s="33">
        <f t="shared" si="29"/>
        <v>200.02091361363767</v>
      </c>
      <c r="D87" s="33">
        <f t="shared" si="29"/>
        <v>133.34547936529572</v>
      </c>
      <c r="E87" s="33">
        <f t="shared" si="29"/>
        <v>100.09022247796113</v>
      </c>
      <c r="F87" s="33">
        <f t="shared" si="29"/>
        <v>80.215618670716893</v>
      </c>
      <c r="G87" s="33">
        <f t="shared" si="29"/>
        <v>66.663471749442195</v>
      </c>
      <c r="H87" s="33">
        <f t="shared" si="29"/>
        <v>57.111034943772374</v>
      </c>
      <c r="I87" s="33">
        <f t="shared" si="29"/>
        <v>50.003567245140033</v>
      </c>
      <c r="J87" s="33">
        <f t="shared" si="29"/>
        <v>44.502018226416112</v>
      </c>
      <c r="K87" s="33">
        <f t="shared" si="29"/>
        <v>39.939077111990976</v>
      </c>
      <c r="L87" s="33">
        <f t="shared" si="29"/>
        <v>36.379864945621321</v>
      </c>
      <c r="M87" s="33">
        <f t="shared" si="29"/>
        <v>33.285589647010362</v>
      </c>
      <c r="N87" s="33">
        <f t="shared" si="29"/>
        <v>30.797299276291657</v>
      </c>
      <c r="O87" s="33">
        <f t="shared" si="29"/>
        <v>28.562960134842292</v>
      </c>
      <c r="P87" s="33">
        <f t="shared" si="29"/>
        <v>26.637499030051952</v>
      </c>
      <c r="Q87" s="33">
        <f t="shared" si="29"/>
        <v>24.964080727060985</v>
      </c>
      <c r="R87" s="33">
        <f t="shared" si="30"/>
        <v>23.499920501980025</v>
      </c>
      <c r="S87" s="33">
        <f t="shared" si="30"/>
        <v>22.212250296583857</v>
      </c>
      <c r="T87" s="33">
        <f t="shared" si="30"/>
        <v>21.075602505619248</v>
      </c>
      <c r="U87" s="33">
        <f t="shared" si="30"/>
        <v>20.000000000000004</v>
      </c>
      <c r="V87" t="s">
        <v>23</v>
      </c>
    </row>
    <row r="88" spans="1:31" hidden="1" x14ac:dyDescent="0.4">
      <c r="AE88" s="45"/>
    </row>
    <row r="89" spans="1:31" hidden="1" x14ac:dyDescent="0.4"/>
    <row r="90" spans="1:31" hidden="1" x14ac:dyDescent="0.4">
      <c r="A90" s="34" t="s">
        <v>18</v>
      </c>
      <c r="B90" s="35">
        <v>2.86</v>
      </c>
      <c r="C90" s="35">
        <v>5.71</v>
      </c>
      <c r="D90" s="35">
        <v>8.5299999999999994</v>
      </c>
      <c r="E90" s="35">
        <v>11.3</v>
      </c>
      <c r="F90" s="35">
        <v>14</v>
      </c>
      <c r="G90" s="35">
        <v>16.7</v>
      </c>
      <c r="H90" s="35">
        <v>19.3</v>
      </c>
      <c r="I90" s="35">
        <v>21.8</v>
      </c>
      <c r="J90" s="35">
        <v>24.2</v>
      </c>
      <c r="K90" s="35">
        <v>26.6</v>
      </c>
      <c r="L90" s="35">
        <v>28.8</v>
      </c>
      <c r="M90" s="35">
        <v>31</v>
      </c>
      <c r="N90" s="35">
        <v>33</v>
      </c>
      <c r="O90" s="35">
        <v>35</v>
      </c>
      <c r="P90" s="35">
        <v>36.9</v>
      </c>
      <c r="Q90" s="35">
        <v>38.700000000000003</v>
      </c>
      <c r="R90" s="35">
        <v>40.4</v>
      </c>
      <c r="S90" s="35">
        <v>42</v>
      </c>
      <c r="T90" s="35">
        <v>43.5</v>
      </c>
      <c r="U90" s="35">
        <v>45</v>
      </c>
    </row>
    <row r="91" spans="1:31" hidden="1" x14ac:dyDescent="0.4">
      <c r="A91" s="35">
        <v>45</v>
      </c>
      <c r="B91" s="36" t="str">
        <f>IF(B80-B69&gt;=0,"欠","桁")</f>
        <v>欠</v>
      </c>
      <c r="C91" s="36" t="str">
        <f t="shared" ref="C91:U91" si="31">IF(C80-C69&gt;=0,"欠","桁")</f>
        <v>欠</v>
      </c>
      <c r="D91" s="36" t="str">
        <f t="shared" si="31"/>
        <v>欠</v>
      </c>
      <c r="E91" s="36" t="str">
        <f t="shared" si="31"/>
        <v>欠</v>
      </c>
      <c r="F91" s="36" t="str">
        <f t="shared" si="31"/>
        <v>欠</v>
      </c>
      <c r="G91" s="36" t="str">
        <f t="shared" si="31"/>
        <v>欠</v>
      </c>
      <c r="H91" s="36" t="str">
        <f t="shared" si="31"/>
        <v>桁</v>
      </c>
      <c r="I91" s="36" t="str">
        <f t="shared" si="31"/>
        <v>桁</v>
      </c>
      <c r="J91" s="36" t="str">
        <f t="shared" si="31"/>
        <v>桁</v>
      </c>
      <c r="K91" s="36" t="str">
        <f t="shared" si="31"/>
        <v>桁</v>
      </c>
      <c r="L91" s="36" t="str">
        <f t="shared" si="31"/>
        <v>桁</v>
      </c>
      <c r="M91" s="36" t="str">
        <f t="shared" si="31"/>
        <v>桁</v>
      </c>
      <c r="N91" s="36" t="str">
        <f t="shared" si="31"/>
        <v>桁</v>
      </c>
      <c r="O91" s="36" t="str">
        <f t="shared" si="31"/>
        <v>桁</v>
      </c>
      <c r="P91" s="36" t="str">
        <f t="shared" si="31"/>
        <v>桁</v>
      </c>
      <c r="Q91" s="36" t="str">
        <f t="shared" si="31"/>
        <v>桁</v>
      </c>
      <c r="R91" s="36" t="str">
        <f t="shared" si="31"/>
        <v>桁</v>
      </c>
      <c r="S91" s="36" t="str">
        <f t="shared" si="31"/>
        <v>桁</v>
      </c>
      <c r="T91" s="36" t="str">
        <f t="shared" si="31"/>
        <v>桁</v>
      </c>
      <c r="U91" s="36" t="str">
        <f t="shared" si="31"/>
        <v>桁</v>
      </c>
    </row>
    <row r="92" spans="1:31" hidden="1" x14ac:dyDescent="0.4">
      <c r="A92" s="35">
        <v>60</v>
      </c>
      <c r="B92" s="36" t="str">
        <f t="shared" ref="B92:U92" si="32">IF(B81-B70&gt;=0,"欠","桁")</f>
        <v>欠</v>
      </c>
      <c r="C92" s="36" t="str">
        <f t="shared" si="32"/>
        <v>欠</v>
      </c>
      <c r="D92" s="36" t="str">
        <f t="shared" si="32"/>
        <v>欠</v>
      </c>
      <c r="E92" s="36" t="str">
        <f t="shared" si="32"/>
        <v>欠</v>
      </c>
      <c r="F92" s="36" t="str">
        <f t="shared" si="32"/>
        <v>欠</v>
      </c>
      <c r="G92" s="36" t="str">
        <f t="shared" si="32"/>
        <v>欠</v>
      </c>
      <c r="H92" s="36" t="str">
        <f t="shared" si="32"/>
        <v>桁</v>
      </c>
      <c r="I92" s="36" t="str">
        <f t="shared" si="32"/>
        <v>桁</v>
      </c>
      <c r="J92" s="36" t="str">
        <f t="shared" si="32"/>
        <v>桁</v>
      </c>
      <c r="K92" s="36" t="str">
        <f t="shared" si="32"/>
        <v>桁</v>
      </c>
      <c r="L92" s="36" t="str">
        <f t="shared" si="32"/>
        <v>桁</v>
      </c>
      <c r="M92" s="36" t="str">
        <f t="shared" si="32"/>
        <v>桁</v>
      </c>
      <c r="N92" s="36" t="str">
        <f t="shared" si="32"/>
        <v>桁</v>
      </c>
      <c r="O92" s="36" t="str">
        <f t="shared" si="32"/>
        <v>桁</v>
      </c>
      <c r="P92" s="36" t="str">
        <f t="shared" si="32"/>
        <v>桁</v>
      </c>
      <c r="Q92" s="36" t="str">
        <f t="shared" si="32"/>
        <v>桁</v>
      </c>
      <c r="R92" s="36" t="str">
        <f t="shared" si="32"/>
        <v>桁</v>
      </c>
      <c r="S92" s="36" t="str">
        <f t="shared" si="32"/>
        <v>桁</v>
      </c>
      <c r="T92" s="36" t="str">
        <f t="shared" si="32"/>
        <v>桁</v>
      </c>
      <c r="U92" s="36" t="str">
        <f t="shared" si="32"/>
        <v>桁</v>
      </c>
    </row>
    <row r="93" spans="1:31" hidden="1" x14ac:dyDescent="0.4">
      <c r="A93" s="35">
        <v>75</v>
      </c>
      <c r="B93" s="36" t="str">
        <f t="shared" ref="B93:U93" si="33">IF(B82-B71&gt;=0,"欠","桁")</f>
        <v>欠</v>
      </c>
      <c r="C93" s="36" t="str">
        <f t="shared" si="33"/>
        <v>欠</v>
      </c>
      <c r="D93" s="36" t="str">
        <f t="shared" si="33"/>
        <v>欠</v>
      </c>
      <c r="E93" s="36" t="str">
        <f t="shared" si="33"/>
        <v>欠</v>
      </c>
      <c r="F93" s="36" t="str">
        <f t="shared" si="33"/>
        <v>欠</v>
      </c>
      <c r="G93" s="36" t="str">
        <f t="shared" si="33"/>
        <v>桁</v>
      </c>
      <c r="H93" s="36" t="str">
        <f t="shared" si="33"/>
        <v>桁</v>
      </c>
      <c r="I93" s="36" t="str">
        <f t="shared" si="33"/>
        <v>桁</v>
      </c>
      <c r="J93" s="36" t="str">
        <f t="shared" si="33"/>
        <v>桁</v>
      </c>
      <c r="K93" s="36" t="str">
        <f t="shared" si="33"/>
        <v>桁</v>
      </c>
      <c r="L93" s="36" t="str">
        <f t="shared" si="33"/>
        <v>桁</v>
      </c>
      <c r="M93" s="36" t="str">
        <f>IF(M82-M71&gt;=0,"欠","桁")</f>
        <v>桁</v>
      </c>
      <c r="N93" s="36" t="str">
        <f t="shared" si="33"/>
        <v>桁</v>
      </c>
      <c r="O93" s="36" t="str">
        <f t="shared" si="33"/>
        <v>桁</v>
      </c>
      <c r="P93" s="36" t="str">
        <f t="shared" si="33"/>
        <v>桁</v>
      </c>
      <c r="Q93" s="36" t="str">
        <f t="shared" si="33"/>
        <v>桁</v>
      </c>
      <c r="R93" s="36" t="str">
        <f t="shared" si="33"/>
        <v>桁</v>
      </c>
      <c r="S93" s="36" t="str">
        <f t="shared" si="33"/>
        <v>桁</v>
      </c>
      <c r="T93" s="36" t="str">
        <f t="shared" si="33"/>
        <v>桁</v>
      </c>
      <c r="U93" s="36" t="str">
        <f t="shared" si="33"/>
        <v>桁</v>
      </c>
    </row>
    <row r="94" spans="1:31" hidden="1" x14ac:dyDescent="0.4">
      <c r="A94" s="35">
        <v>90</v>
      </c>
      <c r="B94" s="36" t="str">
        <f t="shared" ref="B94:U94" si="34">IF(B83-B72&gt;=0,"欠","桁")</f>
        <v>欠</v>
      </c>
      <c r="C94" s="36" t="str">
        <f t="shared" si="34"/>
        <v>欠</v>
      </c>
      <c r="D94" s="36" t="str">
        <f t="shared" si="34"/>
        <v>欠</v>
      </c>
      <c r="E94" s="36" t="str">
        <f t="shared" si="34"/>
        <v>欠</v>
      </c>
      <c r="F94" s="36" t="str">
        <f t="shared" si="34"/>
        <v>欠</v>
      </c>
      <c r="G94" s="36" t="str">
        <f t="shared" si="34"/>
        <v>桁</v>
      </c>
      <c r="H94" s="36" t="str">
        <f t="shared" si="34"/>
        <v>桁</v>
      </c>
      <c r="I94" s="36" t="str">
        <f t="shared" si="34"/>
        <v>桁</v>
      </c>
      <c r="J94" s="36" t="str">
        <f t="shared" si="34"/>
        <v>桁</v>
      </c>
      <c r="K94" s="36" t="str">
        <f t="shared" si="34"/>
        <v>桁</v>
      </c>
      <c r="L94" s="36" t="str">
        <f t="shared" si="34"/>
        <v>桁</v>
      </c>
      <c r="M94" s="36" t="str">
        <f t="shared" si="34"/>
        <v>桁</v>
      </c>
      <c r="N94" s="36" t="str">
        <f t="shared" si="34"/>
        <v>桁</v>
      </c>
      <c r="O94" s="36" t="str">
        <f t="shared" si="34"/>
        <v>桁</v>
      </c>
      <c r="P94" s="36" t="str">
        <f t="shared" si="34"/>
        <v>桁</v>
      </c>
      <c r="Q94" s="36" t="str">
        <f t="shared" si="34"/>
        <v>桁</v>
      </c>
      <c r="R94" s="36" t="str">
        <f t="shared" si="34"/>
        <v>桁</v>
      </c>
      <c r="S94" s="36" t="str">
        <f t="shared" si="34"/>
        <v>桁</v>
      </c>
      <c r="T94" s="36" t="str">
        <f t="shared" si="34"/>
        <v>桁</v>
      </c>
      <c r="U94" s="36" t="str">
        <f t="shared" si="34"/>
        <v>桁</v>
      </c>
    </row>
    <row r="95" spans="1:31" hidden="1" x14ac:dyDescent="0.4">
      <c r="A95" s="35">
        <v>105</v>
      </c>
      <c r="B95" s="36" t="str">
        <f t="shared" ref="B95:U95" si="35">IF(B84-B73&gt;=0,"欠","桁")</f>
        <v>欠</v>
      </c>
      <c r="C95" s="36" t="str">
        <f t="shared" si="35"/>
        <v>欠</v>
      </c>
      <c r="D95" s="36" t="str">
        <f t="shared" si="35"/>
        <v>欠</v>
      </c>
      <c r="E95" s="36" t="str">
        <f t="shared" si="35"/>
        <v>欠</v>
      </c>
      <c r="F95" s="36" t="str">
        <f t="shared" si="35"/>
        <v>欠</v>
      </c>
      <c r="G95" s="36" t="str">
        <f t="shared" si="35"/>
        <v>桁</v>
      </c>
      <c r="H95" s="36" t="str">
        <f t="shared" si="35"/>
        <v>桁</v>
      </c>
      <c r="I95" s="36" t="str">
        <f t="shared" si="35"/>
        <v>桁</v>
      </c>
      <c r="J95" s="36" t="str">
        <f t="shared" si="35"/>
        <v>桁</v>
      </c>
      <c r="K95" s="36" t="str">
        <f t="shared" si="35"/>
        <v>桁</v>
      </c>
      <c r="L95" s="36" t="str">
        <f t="shared" si="35"/>
        <v>桁</v>
      </c>
      <c r="M95" s="36" t="str">
        <f t="shared" si="35"/>
        <v>桁</v>
      </c>
      <c r="N95" s="36" t="str">
        <f t="shared" si="35"/>
        <v>桁</v>
      </c>
      <c r="O95" s="36" t="str">
        <f t="shared" si="35"/>
        <v>桁</v>
      </c>
      <c r="P95" s="36" t="str">
        <f t="shared" si="35"/>
        <v>桁</v>
      </c>
      <c r="Q95" s="36" t="str">
        <f t="shared" si="35"/>
        <v>桁</v>
      </c>
      <c r="R95" s="36" t="str">
        <f t="shared" si="35"/>
        <v>桁</v>
      </c>
      <c r="S95" s="36" t="str">
        <f t="shared" si="35"/>
        <v>桁</v>
      </c>
      <c r="T95" s="36" t="str">
        <f t="shared" si="35"/>
        <v>桁</v>
      </c>
      <c r="U95" s="36" t="str">
        <f t="shared" si="35"/>
        <v>桁</v>
      </c>
    </row>
    <row r="96" spans="1:31" hidden="1" x14ac:dyDescent="0.4">
      <c r="A96" s="35">
        <v>120</v>
      </c>
      <c r="B96" s="36" t="str">
        <f t="shared" ref="B96:U96" si="36">IF(B85-B74&gt;=0,"欠","桁")</f>
        <v>欠</v>
      </c>
      <c r="C96" s="36" t="str">
        <f t="shared" si="36"/>
        <v>欠</v>
      </c>
      <c r="D96" s="36" t="str">
        <f t="shared" si="36"/>
        <v>欠</v>
      </c>
      <c r="E96" s="36" t="str">
        <f t="shared" si="36"/>
        <v>欠</v>
      </c>
      <c r="F96" s="36" t="str">
        <f t="shared" si="36"/>
        <v>欠</v>
      </c>
      <c r="G96" s="36" t="str">
        <f t="shared" si="36"/>
        <v>桁</v>
      </c>
      <c r="H96" s="36" t="str">
        <f t="shared" si="36"/>
        <v>桁</v>
      </c>
      <c r="I96" s="36" t="str">
        <f t="shared" si="36"/>
        <v>桁</v>
      </c>
      <c r="J96" s="36" t="str">
        <f t="shared" si="36"/>
        <v>桁</v>
      </c>
      <c r="K96" s="36" t="str">
        <f t="shared" si="36"/>
        <v>桁</v>
      </c>
      <c r="L96" s="36" t="str">
        <f t="shared" si="36"/>
        <v>桁</v>
      </c>
      <c r="M96" s="36" t="str">
        <f t="shared" si="36"/>
        <v>桁</v>
      </c>
      <c r="N96" s="36" t="str">
        <f t="shared" si="36"/>
        <v>桁</v>
      </c>
      <c r="O96" s="36" t="str">
        <f t="shared" si="36"/>
        <v>桁</v>
      </c>
      <c r="P96" s="36" t="str">
        <f t="shared" si="36"/>
        <v>桁</v>
      </c>
      <c r="Q96" s="36" t="str">
        <f t="shared" si="36"/>
        <v>桁</v>
      </c>
      <c r="R96" s="36" t="str">
        <f t="shared" si="36"/>
        <v>桁</v>
      </c>
      <c r="S96" s="36" t="str">
        <f t="shared" si="36"/>
        <v>桁</v>
      </c>
      <c r="T96" s="36" t="str">
        <f t="shared" si="36"/>
        <v>桁</v>
      </c>
      <c r="U96" s="36" t="str">
        <f t="shared" si="36"/>
        <v>桁</v>
      </c>
    </row>
    <row r="97" spans="1:22" hidden="1" x14ac:dyDescent="0.4">
      <c r="A97" s="35">
        <v>140</v>
      </c>
      <c r="B97" s="36" t="str">
        <f t="shared" ref="B97:U97" si="37">IF(B86-B75&gt;=0,"欠","桁")</f>
        <v>欠</v>
      </c>
      <c r="C97" s="36" t="str">
        <f t="shared" si="37"/>
        <v>欠</v>
      </c>
      <c r="D97" s="36" t="str">
        <f t="shared" si="37"/>
        <v>欠</v>
      </c>
      <c r="E97" s="36" t="str">
        <f t="shared" si="37"/>
        <v>欠</v>
      </c>
      <c r="F97" s="36" t="str">
        <f t="shared" si="37"/>
        <v>桁</v>
      </c>
      <c r="G97" s="36" t="str">
        <f t="shared" si="37"/>
        <v>桁</v>
      </c>
      <c r="H97" s="36" t="str">
        <f t="shared" si="37"/>
        <v>桁</v>
      </c>
      <c r="I97" s="36" t="str">
        <f t="shared" si="37"/>
        <v>桁</v>
      </c>
      <c r="J97" s="36" t="str">
        <f t="shared" si="37"/>
        <v>桁</v>
      </c>
      <c r="K97" s="36" t="str">
        <f t="shared" si="37"/>
        <v>桁</v>
      </c>
      <c r="L97" s="36" t="str">
        <f t="shared" si="37"/>
        <v>桁</v>
      </c>
      <c r="M97" s="36" t="str">
        <f t="shared" si="37"/>
        <v>桁</v>
      </c>
      <c r="N97" s="36" t="str">
        <f t="shared" si="37"/>
        <v>桁</v>
      </c>
      <c r="O97" s="36" t="str">
        <f t="shared" si="37"/>
        <v>桁</v>
      </c>
      <c r="P97" s="36" t="str">
        <f t="shared" si="37"/>
        <v>桁</v>
      </c>
      <c r="Q97" s="36" t="str">
        <f t="shared" si="37"/>
        <v>桁</v>
      </c>
      <c r="R97" s="36" t="str">
        <f t="shared" si="37"/>
        <v>桁</v>
      </c>
      <c r="S97" s="36" t="str">
        <f t="shared" si="37"/>
        <v>桁</v>
      </c>
      <c r="T97" s="36" t="str">
        <f t="shared" si="37"/>
        <v>桁</v>
      </c>
      <c r="U97" s="36" t="str">
        <f t="shared" si="37"/>
        <v>桁</v>
      </c>
    </row>
    <row r="98" spans="1:22" hidden="1" x14ac:dyDescent="0.4">
      <c r="A98" s="35">
        <v>150</v>
      </c>
      <c r="B98" s="36" t="str">
        <f t="shared" ref="B98:U98" si="38">IF(B87-B76&gt;=0,"欠","桁")</f>
        <v>欠</v>
      </c>
      <c r="C98" s="36" t="str">
        <f t="shared" si="38"/>
        <v>欠</v>
      </c>
      <c r="D98" s="36" t="str">
        <f t="shared" si="38"/>
        <v>欠</v>
      </c>
      <c r="E98" s="36" t="str">
        <f t="shared" si="38"/>
        <v>欠</v>
      </c>
      <c r="F98" s="36" t="str">
        <f t="shared" si="38"/>
        <v>桁</v>
      </c>
      <c r="G98" s="36" t="str">
        <f t="shared" si="38"/>
        <v>桁</v>
      </c>
      <c r="H98" s="36" t="str">
        <f t="shared" si="38"/>
        <v>桁</v>
      </c>
      <c r="I98" s="36" t="str">
        <f t="shared" si="38"/>
        <v>桁</v>
      </c>
      <c r="J98" s="36" t="str">
        <f t="shared" si="38"/>
        <v>桁</v>
      </c>
      <c r="K98" s="36" t="str">
        <f t="shared" si="38"/>
        <v>桁</v>
      </c>
      <c r="L98" s="36" t="str">
        <f t="shared" si="38"/>
        <v>桁</v>
      </c>
      <c r="M98" s="36" t="str">
        <f t="shared" si="38"/>
        <v>桁</v>
      </c>
      <c r="N98" s="36" t="str">
        <f t="shared" si="38"/>
        <v>桁</v>
      </c>
      <c r="O98" s="36" t="str">
        <f t="shared" si="38"/>
        <v>桁</v>
      </c>
      <c r="P98" s="36" t="str">
        <f t="shared" si="38"/>
        <v>桁</v>
      </c>
      <c r="Q98" s="36" t="str">
        <f t="shared" si="38"/>
        <v>桁</v>
      </c>
      <c r="R98" s="36" t="str">
        <f t="shared" si="38"/>
        <v>桁</v>
      </c>
      <c r="S98" s="36" t="str">
        <f t="shared" si="38"/>
        <v>桁</v>
      </c>
      <c r="T98" s="36" t="str">
        <f t="shared" si="38"/>
        <v>桁</v>
      </c>
      <c r="U98" s="36" t="str">
        <f t="shared" si="38"/>
        <v>桁</v>
      </c>
      <c r="V98" t="s">
        <v>21</v>
      </c>
    </row>
    <row r="99" spans="1:22" hidden="1" x14ac:dyDescent="0.4"/>
  </sheetData>
  <sheetProtection algorithmName="SHA-512" hashValue="fnW0aPywF9kMJmS1B2JH6AO0QPHcYdeuh4wG/kBn/wZXs/8tobHBMLptgNxm2pQSkUEL6RtdOclo3Uf3nSCWrQ==" saltValue="fslu/Cw2MuzUlvPl17E/bA==" spinCount="100000" sheet="1" selectLockedCells="1"/>
  <mergeCells count="15">
    <mergeCell ref="A32:AC32"/>
    <mergeCell ref="A33:U33"/>
    <mergeCell ref="B34:U34"/>
    <mergeCell ref="B9:D9"/>
    <mergeCell ref="B10:E10"/>
    <mergeCell ref="B11:D11"/>
    <mergeCell ref="B12:D12"/>
    <mergeCell ref="A19:A20"/>
    <mergeCell ref="B19:U19"/>
    <mergeCell ref="B8:D8"/>
    <mergeCell ref="Q1:R1"/>
    <mergeCell ref="S1:U1"/>
    <mergeCell ref="A2:U2"/>
    <mergeCell ref="B7:D7"/>
    <mergeCell ref="A6:E6"/>
  </mergeCells>
  <phoneticPr fontId="1"/>
  <conditionalFormatting sqref="B21:U28">
    <cfRule type="containsText" dxfId="27" priority="14" operator="containsText" text="195">
      <formula>NOT(ISERROR(SEARCH("195",B21)))</formula>
    </cfRule>
    <cfRule type="containsText" dxfId="26" priority="15" operator="containsText" text="180">
      <formula>NOT(ISERROR(SEARCH("180",B21)))</formula>
    </cfRule>
    <cfRule type="containsText" dxfId="25" priority="16" operator="containsText" text="160">
      <formula>NOT(ISERROR(SEARCH("160",B21)))</formula>
    </cfRule>
    <cfRule type="containsText" dxfId="24" priority="17" operator="containsText" text="145">
      <formula>NOT(ISERROR(SEARCH("145",B21)))</formula>
    </cfRule>
    <cfRule type="containsText" dxfId="23" priority="18" operator="containsText" text="130">
      <formula>NOT(ISERROR(SEARCH("130",B21)))</formula>
    </cfRule>
    <cfRule type="containsText" dxfId="22" priority="19" operator="containsText" text="115">
      <formula>NOT(ISERROR(SEARCH("115",B21)))</formula>
    </cfRule>
  </conditionalFormatting>
  <conditionalFormatting sqref="B36:U43">
    <cfRule type="cellIs" dxfId="19" priority="1" operator="greaterThan">
      <formula>155</formula>
    </cfRule>
  </conditionalFormatting>
  <conditionalFormatting sqref="B47:U54">
    <cfRule type="cellIs" dxfId="18" priority="23" operator="lessThan">
      <formula>0</formula>
    </cfRule>
  </conditionalFormatting>
  <conditionalFormatting sqref="B58:U65">
    <cfRule type="cellIs" dxfId="17" priority="27" operator="lessThan">
      <formula>0</formula>
    </cfRule>
  </conditionalFormatting>
  <conditionalFormatting sqref="B69:U76">
    <cfRule type="cellIs" dxfId="16" priority="11" operator="lessThan">
      <formula>0</formula>
    </cfRule>
  </conditionalFormatting>
  <conditionalFormatting sqref="B80:U87">
    <cfRule type="cellIs" dxfId="15" priority="8" operator="lessThan">
      <formula>0</formula>
    </cfRule>
  </conditionalFormatting>
  <conditionalFormatting sqref="B91:U98">
    <cfRule type="cellIs" dxfId="14" priority="7" operator="lessThan">
      <formula>0</formula>
    </cfRule>
  </conditionalFormatting>
  <dataValidations count="1">
    <dataValidation type="list" allowBlank="1" showInputMessage="1" showErrorMessage="1" sqref="B10" xr:uid="{00000000-0002-0000-0000-000000000000}">
      <formula1>"縦,横"</formula1>
    </dataValidation>
  </dataValidations>
  <pageMargins left="0.61" right="0.41" top="1.26" bottom="0.75" header="0.3" footer="0.3"/>
  <pageSetup paperSize="9" scale="7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54D7A0EA-270A-4941-8BBF-86C2EF9F1BCB}">
            <xm:f>NOT(ISERROR(SEARCH(100,B21)))</xm:f>
            <xm:f>100</xm:f>
            <x14:dxf>
              <fill>
                <patternFill>
                  <bgColor rgb="FFF8ECF2"/>
                </patternFill>
              </fill>
            </x14:dxf>
          </x14:cfRule>
          <x14:cfRule type="containsText" priority="21" operator="containsText" id="{B7783FEE-724B-4DB4-814D-0ABBC0B82805}">
            <xm:f>NOT(ISERROR(SEARCH(85,B21)))</xm:f>
            <xm:f>85</xm:f>
            <x14:dxf>
              <fill>
                <patternFill>
                  <bgColor theme="2" tint="-9.9948118533890809E-2"/>
                </patternFill>
              </fill>
            </x14:dxf>
          </x14:cfRule>
          <xm:sqref>B21:U28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21"/>
  <sheetViews>
    <sheetView workbookViewId="0">
      <selection activeCell="B12" sqref="B12:D12"/>
    </sheetView>
  </sheetViews>
  <sheetFormatPr defaultRowHeight="18.75" x14ac:dyDescent="0.4"/>
  <cols>
    <col min="1" max="1" width="14.125" customWidth="1"/>
    <col min="2" max="21" width="4.625" customWidth="1"/>
  </cols>
  <sheetData>
    <row r="1" spans="1:21" ht="18.75" customHeight="1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53" t="s">
        <v>28</v>
      </c>
      <c r="R1" s="53"/>
      <c r="S1" s="54">
        <f ca="1">TODAY()</f>
        <v>46170</v>
      </c>
      <c r="T1" s="54"/>
      <c r="U1" s="54"/>
    </row>
    <row r="2" spans="1:21" ht="33" customHeight="1" x14ac:dyDescent="0.4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33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5" spans="1:21" ht="19.5" thickBot="1" x14ac:dyDescent="0.45"/>
    <row r="6" spans="1:21" ht="19.5" thickBot="1" x14ac:dyDescent="0.45">
      <c r="A6" s="59" t="s">
        <v>27</v>
      </c>
      <c r="B6" s="60"/>
      <c r="C6" s="60"/>
      <c r="D6" s="60"/>
      <c r="E6" s="61"/>
    </row>
    <row r="7" spans="1:21" ht="39.950000000000003" customHeight="1" x14ac:dyDescent="0.4">
      <c r="A7" s="25" t="s">
        <v>10</v>
      </c>
      <c r="B7" s="56">
        <v>105</v>
      </c>
      <c r="C7" s="57"/>
      <c r="D7" s="58"/>
      <c r="E7" s="47" t="s">
        <v>7</v>
      </c>
    </row>
    <row r="8" spans="1:21" ht="39.950000000000003" customHeight="1" x14ac:dyDescent="0.4">
      <c r="A8" s="26" t="s">
        <v>11</v>
      </c>
      <c r="B8" s="50">
        <v>105</v>
      </c>
      <c r="C8" s="51"/>
      <c r="D8" s="52"/>
      <c r="E8" s="48" t="s">
        <v>7</v>
      </c>
    </row>
    <row r="9" spans="1:21" ht="39.950000000000003" customHeight="1" x14ac:dyDescent="0.4">
      <c r="A9" s="26" t="s">
        <v>9</v>
      </c>
      <c r="B9" s="50">
        <v>100</v>
      </c>
      <c r="C9" s="51"/>
      <c r="D9" s="52"/>
      <c r="E9" s="48" t="s">
        <v>7</v>
      </c>
    </row>
    <row r="10" spans="1:21" ht="39.950000000000003" customHeight="1" x14ac:dyDescent="0.4">
      <c r="A10" s="26" t="s">
        <v>8</v>
      </c>
      <c r="B10" s="67" t="s">
        <v>5</v>
      </c>
      <c r="C10" s="68"/>
      <c r="D10" s="68"/>
      <c r="E10" s="69"/>
    </row>
    <row r="11" spans="1:21" ht="39.950000000000003" customHeight="1" x14ac:dyDescent="0.4">
      <c r="A11" s="26" t="s">
        <v>0</v>
      </c>
      <c r="B11" s="50">
        <v>20</v>
      </c>
      <c r="C11" s="51"/>
      <c r="D11" s="52"/>
      <c r="E11" s="48" t="s">
        <v>7</v>
      </c>
    </row>
    <row r="12" spans="1:21" ht="39.950000000000003" customHeight="1" thickBot="1" x14ac:dyDescent="0.45">
      <c r="A12" s="27" t="s">
        <v>1</v>
      </c>
      <c r="B12" s="70">
        <v>50</v>
      </c>
      <c r="C12" s="71"/>
      <c r="D12" s="72"/>
      <c r="E12" s="49" t="s">
        <v>7</v>
      </c>
    </row>
    <row r="13" spans="1:21" x14ac:dyDescent="0.4">
      <c r="A13" s="40" t="str">
        <f>IF($B$9&lt;20,"※施工端距離は20㎜以上にしてください。","")</f>
        <v/>
      </c>
    </row>
    <row r="18" spans="1:30" ht="19.5" thickBot="1" x14ac:dyDescent="0.45"/>
    <row r="19" spans="1:30" ht="24" customHeight="1" x14ac:dyDescent="0.4">
      <c r="A19" s="73" t="s">
        <v>12</v>
      </c>
      <c r="B19" s="75" t="s">
        <v>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</row>
    <row r="20" spans="1:30" ht="30" customHeight="1" thickBot="1" x14ac:dyDescent="0.45">
      <c r="A20" s="74"/>
      <c r="B20" s="22">
        <v>0.5</v>
      </c>
      <c r="C20" s="23">
        <v>1</v>
      </c>
      <c r="D20" s="23">
        <v>1.5</v>
      </c>
      <c r="E20" s="23">
        <v>2</v>
      </c>
      <c r="F20" s="23">
        <v>2.5</v>
      </c>
      <c r="G20" s="23">
        <v>3</v>
      </c>
      <c r="H20" s="23">
        <v>3.5</v>
      </c>
      <c r="I20" s="23">
        <v>4</v>
      </c>
      <c r="J20" s="23">
        <v>4.5</v>
      </c>
      <c r="K20" s="23">
        <v>5</v>
      </c>
      <c r="L20" s="23">
        <v>5.5</v>
      </c>
      <c r="M20" s="23">
        <v>6</v>
      </c>
      <c r="N20" s="23">
        <v>6.5</v>
      </c>
      <c r="O20" s="23">
        <v>7</v>
      </c>
      <c r="P20" s="23">
        <v>7.5</v>
      </c>
      <c r="Q20" s="23">
        <v>8</v>
      </c>
      <c r="R20" s="23">
        <v>8.5</v>
      </c>
      <c r="S20" s="23">
        <v>9</v>
      </c>
      <c r="T20" s="23">
        <v>9.5</v>
      </c>
      <c r="U20" s="24">
        <v>10</v>
      </c>
    </row>
    <row r="21" spans="1:30" ht="30" customHeight="1" x14ac:dyDescent="0.4">
      <c r="A21" s="4">
        <v>45</v>
      </c>
      <c r="B21" s="13" t="str">
        <f>IF(B69&lt;0,"×",IF(B58&lt;0,"×",IF(B47&lt;0,"×",IF(B36&lt;=45,"85",IF(AND(B36&lt;=60,B36&gt;45),"100",IF(AND(B36&lt;=75,B36&gt;60),"115",IF(AND(B36&lt;=90,B36&gt;75),"130",IF(AND(B36&lt;=105,B36&gt;90),"145",IF(AND(B36&lt;=120,B36&gt;105),"160",IF(AND(B36&lt;=140,B36&gt;120),"180",IF(AND(B36&lt;=155,B36&gt;140),"195",IF(B36&gt;155,"×",))))))))))))</f>
        <v>85</v>
      </c>
      <c r="C21" s="14" t="str">
        <f t="shared" ref="C21:U21" si="0">IF(C69&lt;0,"×",IF(C58&lt;0,"×",IF(C47&lt;0,"×",IF(C36&lt;=45,"85",IF(AND(C36&lt;=60,C36&gt;45),"100",IF(AND(C36&lt;=75,C36&gt;60),"115",IF(AND(C36&lt;=90,C36&gt;75),"130",IF(AND(C36&lt;=105,C36&gt;90),"145",IF(AND(C36&lt;=120,C36&gt;105),"160",IF(AND(C36&lt;=140,C36&gt;120),"180",IF(AND(C36&lt;=155,C36&gt;140),"195",IF(C36&gt;155,"×",))))))))))))</f>
        <v>85</v>
      </c>
      <c r="D21" s="14" t="str">
        <f t="shared" si="0"/>
        <v>85</v>
      </c>
      <c r="E21" s="14" t="str">
        <f t="shared" si="0"/>
        <v>85</v>
      </c>
      <c r="F21" s="14" t="str">
        <f t="shared" si="0"/>
        <v>85</v>
      </c>
      <c r="G21" s="14" t="str">
        <f t="shared" si="0"/>
        <v>85</v>
      </c>
      <c r="H21" s="14" t="str">
        <f t="shared" si="0"/>
        <v>100</v>
      </c>
      <c r="I21" s="14" t="str">
        <f t="shared" si="0"/>
        <v>100</v>
      </c>
      <c r="J21" s="14" t="str">
        <f t="shared" si="0"/>
        <v>100</v>
      </c>
      <c r="K21" s="14" t="str">
        <f t="shared" si="0"/>
        <v>100</v>
      </c>
      <c r="L21" s="14" t="str">
        <f t="shared" si="0"/>
        <v>100</v>
      </c>
      <c r="M21" s="14" t="str">
        <f t="shared" si="0"/>
        <v>115</v>
      </c>
      <c r="N21" s="14" t="str">
        <f t="shared" si="0"/>
        <v>115</v>
      </c>
      <c r="O21" s="14" t="str">
        <f t="shared" si="0"/>
        <v>115</v>
      </c>
      <c r="P21" s="14" t="str">
        <f t="shared" si="0"/>
        <v>×</v>
      </c>
      <c r="Q21" s="14" t="str">
        <f t="shared" si="0"/>
        <v>×</v>
      </c>
      <c r="R21" s="14" t="str">
        <f t="shared" si="0"/>
        <v>×</v>
      </c>
      <c r="S21" s="14" t="str">
        <f t="shared" si="0"/>
        <v>×</v>
      </c>
      <c r="T21" s="14" t="str">
        <f t="shared" si="0"/>
        <v>×</v>
      </c>
      <c r="U21" s="15" t="str">
        <f t="shared" si="0"/>
        <v>×</v>
      </c>
    </row>
    <row r="22" spans="1:30" ht="30" customHeight="1" x14ac:dyDescent="0.4">
      <c r="A22" s="2">
        <v>60</v>
      </c>
      <c r="B22" s="16" t="str">
        <f t="shared" ref="B22:U22" si="1">IF(B70&lt;0,"×",IF(B59&lt;0,"×",IF(B48&lt;0,"×",IF(B37&lt;=45,"85",IF(AND(B37&lt;=60,B37&gt;45),"100",IF(AND(B37&lt;=75,B37&gt;60),"115",IF(AND(B37&lt;=90,B37&gt;75),"130",IF(AND(B37&lt;=105,B37&gt;90),"145",IF(AND(B37&lt;=120,B37&gt;105),"160",IF(AND(B37&lt;=140,B37&gt;120),"180",IF(AND(B37&lt;=155,B37&gt;140),"195",IF(B37&gt;155,"×",))))))))))))</f>
        <v>100</v>
      </c>
      <c r="C22" s="17" t="str">
        <f t="shared" si="1"/>
        <v>100</v>
      </c>
      <c r="D22" s="17" t="str">
        <f t="shared" si="1"/>
        <v>100</v>
      </c>
      <c r="E22" s="17" t="str">
        <f t="shared" si="1"/>
        <v>100</v>
      </c>
      <c r="F22" s="17" t="str">
        <f t="shared" si="1"/>
        <v>100</v>
      </c>
      <c r="G22" s="17" t="str">
        <f t="shared" si="1"/>
        <v>100</v>
      </c>
      <c r="H22" s="17" t="str">
        <f t="shared" si="1"/>
        <v>115</v>
      </c>
      <c r="I22" s="17" t="str">
        <f t="shared" si="1"/>
        <v>115</v>
      </c>
      <c r="J22" s="17" t="str">
        <f t="shared" si="1"/>
        <v>115</v>
      </c>
      <c r="K22" s="17" t="str">
        <f t="shared" si="1"/>
        <v>115</v>
      </c>
      <c r="L22" s="17" t="str">
        <f t="shared" si="1"/>
        <v>130</v>
      </c>
      <c r="M22" s="17" t="str">
        <f t="shared" si="1"/>
        <v>×</v>
      </c>
      <c r="N22" s="17" t="str">
        <f t="shared" si="1"/>
        <v>×</v>
      </c>
      <c r="O22" s="17" t="str">
        <f t="shared" si="1"/>
        <v>×</v>
      </c>
      <c r="P22" s="17" t="str">
        <f t="shared" si="1"/>
        <v>×</v>
      </c>
      <c r="Q22" s="17" t="str">
        <f t="shared" si="1"/>
        <v>×</v>
      </c>
      <c r="R22" s="17" t="str">
        <f t="shared" si="1"/>
        <v>×</v>
      </c>
      <c r="S22" s="17" t="str">
        <f t="shared" si="1"/>
        <v>×</v>
      </c>
      <c r="T22" s="17" t="str">
        <f t="shared" si="1"/>
        <v>×</v>
      </c>
      <c r="U22" s="18" t="str">
        <f t="shared" si="1"/>
        <v>×</v>
      </c>
    </row>
    <row r="23" spans="1:30" ht="30" customHeight="1" x14ac:dyDescent="0.4">
      <c r="A23" s="2">
        <v>75</v>
      </c>
      <c r="B23" s="16" t="str">
        <f t="shared" ref="B23:U23" si="2">IF(B71&lt;0,"×",IF(B60&lt;0,"×",IF(B49&lt;0,"×",IF(B38&lt;=45,"85",IF(AND(B38&lt;=60,B38&gt;45),"100",IF(AND(B38&lt;=75,B38&gt;60),"115",IF(AND(B38&lt;=90,B38&gt;75),"130",IF(AND(B38&lt;=105,B38&gt;90),"145",IF(AND(B38&lt;=120,B38&gt;105),"160",IF(AND(B38&lt;=140,B38&gt;120),"180",IF(AND(B38&lt;=155,B38&gt;140),"195",IF(B38&gt;155,"×",))))))))))))</f>
        <v>115</v>
      </c>
      <c r="C23" s="17" t="str">
        <f t="shared" si="2"/>
        <v>115</v>
      </c>
      <c r="D23" s="17" t="str">
        <f t="shared" si="2"/>
        <v>115</v>
      </c>
      <c r="E23" s="17" t="str">
        <f t="shared" si="2"/>
        <v>115</v>
      </c>
      <c r="F23" s="17" t="str">
        <f t="shared" si="2"/>
        <v>115</v>
      </c>
      <c r="G23" s="17" t="str">
        <f t="shared" si="2"/>
        <v>130</v>
      </c>
      <c r="H23" s="17" t="str">
        <f t="shared" si="2"/>
        <v>130</v>
      </c>
      <c r="I23" s="17" t="str">
        <f t="shared" si="2"/>
        <v>130</v>
      </c>
      <c r="J23" s="17" t="str">
        <f t="shared" si="2"/>
        <v>130</v>
      </c>
      <c r="K23" s="17" t="str">
        <f t="shared" si="2"/>
        <v>×</v>
      </c>
      <c r="L23" s="17" t="str">
        <f t="shared" si="2"/>
        <v>×</v>
      </c>
      <c r="M23" s="17" t="str">
        <f t="shared" si="2"/>
        <v>×</v>
      </c>
      <c r="N23" s="17" t="str">
        <f t="shared" si="2"/>
        <v>×</v>
      </c>
      <c r="O23" s="17" t="str">
        <f t="shared" si="2"/>
        <v>×</v>
      </c>
      <c r="P23" s="17" t="str">
        <f t="shared" si="2"/>
        <v>×</v>
      </c>
      <c r="Q23" s="17" t="str">
        <f t="shared" si="2"/>
        <v>×</v>
      </c>
      <c r="R23" s="17" t="str">
        <f t="shared" si="2"/>
        <v>×</v>
      </c>
      <c r="S23" s="17" t="str">
        <f t="shared" si="2"/>
        <v>×</v>
      </c>
      <c r="T23" s="17" t="str">
        <f t="shared" si="2"/>
        <v>×</v>
      </c>
      <c r="U23" s="18" t="str">
        <f t="shared" si="2"/>
        <v>×</v>
      </c>
    </row>
    <row r="24" spans="1:30" ht="30" customHeight="1" x14ac:dyDescent="0.4">
      <c r="A24" s="2">
        <v>90</v>
      </c>
      <c r="B24" s="16" t="str">
        <f t="shared" ref="B24:U24" si="3">IF(B72&lt;0,"×",IF(B61&lt;0,"×",IF(B50&lt;0,"×",IF(B39&lt;=45,"85",IF(AND(B39&lt;=60,B39&gt;45),"100",IF(AND(B39&lt;=75,B39&gt;60),"115",IF(AND(B39&lt;=90,B39&gt;75),"130",IF(AND(B39&lt;=105,B39&gt;90),"145",IF(AND(B39&lt;=120,B39&gt;105),"160",IF(AND(B39&lt;=140,B39&gt;120),"180",IF(AND(B39&lt;=155,B39&gt;140),"195",IF(B39&gt;155,"×",))))))))))))</f>
        <v>130</v>
      </c>
      <c r="C24" s="17" t="str">
        <f t="shared" si="3"/>
        <v>130</v>
      </c>
      <c r="D24" s="17" t="str">
        <f t="shared" si="3"/>
        <v>130</v>
      </c>
      <c r="E24" s="17" t="str">
        <f t="shared" si="3"/>
        <v>130</v>
      </c>
      <c r="F24" s="17" t="str">
        <f t="shared" si="3"/>
        <v>130</v>
      </c>
      <c r="G24" s="17" t="str">
        <f t="shared" si="3"/>
        <v>145</v>
      </c>
      <c r="H24" s="17" t="str">
        <f t="shared" si="3"/>
        <v>145</v>
      </c>
      <c r="I24" s="17" t="str">
        <f t="shared" si="3"/>
        <v>145</v>
      </c>
      <c r="J24" s="17" t="str">
        <f t="shared" si="3"/>
        <v>×</v>
      </c>
      <c r="K24" s="17" t="str">
        <f t="shared" si="3"/>
        <v>×</v>
      </c>
      <c r="L24" s="17" t="str">
        <f t="shared" si="3"/>
        <v>×</v>
      </c>
      <c r="M24" s="17" t="str">
        <f t="shared" si="3"/>
        <v>×</v>
      </c>
      <c r="N24" s="17" t="str">
        <f t="shared" si="3"/>
        <v>×</v>
      </c>
      <c r="O24" s="17" t="str">
        <f t="shared" si="3"/>
        <v>×</v>
      </c>
      <c r="P24" s="17" t="str">
        <f t="shared" si="3"/>
        <v>×</v>
      </c>
      <c r="Q24" s="17" t="str">
        <f t="shared" si="3"/>
        <v>×</v>
      </c>
      <c r="R24" s="17" t="str">
        <f t="shared" si="3"/>
        <v>×</v>
      </c>
      <c r="S24" s="17" t="str">
        <f t="shared" si="3"/>
        <v>×</v>
      </c>
      <c r="T24" s="17" t="str">
        <f t="shared" si="3"/>
        <v>×</v>
      </c>
      <c r="U24" s="18" t="str">
        <f t="shared" si="3"/>
        <v>×</v>
      </c>
    </row>
    <row r="25" spans="1:30" ht="30" customHeight="1" x14ac:dyDescent="0.4">
      <c r="A25" s="2">
        <v>105</v>
      </c>
      <c r="B25" s="16" t="str">
        <f t="shared" ref="B25:U25" si="4">IF(B73&lt;0,"×",IF(B62&lt;0,"×",IF(B51&lt;0,"×",IF(B40&lt;=45,"85",IF(AND(B40&lt;=60,B40&gt;45),"100",IF(AND(B40&lt;=75,B40&gt;60),"115",IF(AND(B40&lt;=90,B40&gt;75),"130",IF(AND(B40&lt;=105,B40&gt;90),"145",IF(AND(B40&lt;=120,B40&gt;105),"160",IF(AND(B40&lt;=140,B40&gt;120),"180",IF(AND(B40&lt;=155,B40&gt;140),"195",IF(B40&gt;155,"×",))))))))))))</f>
        <v>145</v>
      </c>
      <c r="C25" s="17" t="str">
        <f t="shared" si="4"/>
        <v>145</v>
      </c>
      <c r="D25" s="17" t="str">
        <f t="shared" si="4"/>
        <v>145</v>
      </c>
      <c r="E25" s="17" t="str">
        <f t="shared" si="4"/>
        <v>145</v>
      </c>
      <c r="F25" s="17" t="str">
        <f t="shared" si="4"/>
        <v>145</v>
      </c>
      <c r="G25" s="17" t="str">
        <f t="shared" si="4"/>
        <v>160</v>
      </c>
      <c r="H25" s="17" t="str">
        <f t="shared" si="4"/>
        <v>160</v>
      </c>
      <c r="I25" s="17" t="str">
        <f t="shared" si="4"/>
        <v>×</v>
      </c>
      <c r="J25" s="17" t="str">
        <f t="shared" si="4"/>
        <v>×</v>
      </c>
      <c r="K25" s="17" t="str">
        <f t="shared" si="4"/>
        <v>×</v>
      </c>
      <c r="L25" s="17" t="str">
        <f t="shared" si="4"/>
        <v>×</v>
      </c>
      <c r="M25" s="17" t="str">
        <f t="shared" si="4"/>
        <v>×</v>
      </c>
      <c r="N25" s="17" t="str">
        <f t="shared" si="4"/>
        <v>×</v>
      </c>
      <c r="O25" s="17" t="str">
        <f t="shared" si="4"/>
        <v>×</v>
      </c>
      <c r="P25" s="17" t="str">
        <f t="shared" si="4"/>
        <v>×</v>
      </c>
      <c r="Q25" s="17" t="str">
        <f t="shared" si="4"/>
        <v>×</v>
      </c>
      <c r="R25" s="17" t="str">
        <f t="shared" si="4"/>
        <v>×</v>
      </c>
      <c r="S25" s="17" t="str">
        <f t="shared" si="4"/>
        <v>×</v>
      </c>
      <c r="T25" s="17" t="str">
        <f t="shared" si="4"/>
        <v>×</v>
      </c>
      <c r="U25" s="18" t="str">
        <f t="shared" si="4"/>
        <v>×</v>
      </c>
    </row>
    <row r="26" spans="1:30" ht="30" customHeight="1" x14ac:dyDescent="0.4">
      <c r="A26" s="2">
        <v>120</v>
      </c>
      <c r="B26" s="16" t="str">
        <f t="shared" ref="B26:U26" si="5">IF(B74&lt;0,"×",IF(B63&lt;0,"×",IF(B52&lt;0,"×",IF(B41&lt;=45,"85",IF(AND(B41&lt;=60,B41&gt;45),"100",IF(AND(B41&lt;=75,B41&gt;60),"115",IF(AND(B41&lt;=90,B41&gt;75),"130",IF(AND(B41&lt;=105,B41&gt;90),"145",IF(AND(B41&lt;=120,B41&gt;105),"160",IF(AND(B41&lt;=140,B41&gt;120),"180",IF(AND(B41&lt;=155,B41&gt;140),"195",IF(B41&gt;155,"×",))))))))))))</f>
        <v>160</v>
      </c>
      <c r="C26" s="17" t="str">
        <f t="shared" si="5"/>
        <v>160</v>
      </c>
      <c r="D26" s="17" t="str">
        <f t="shared" si="5"/>
        <v>160</v>
      </c>
      <c r="E26" s="17" t="str">
        <f t="shared" si="5"/>
        <v>160</v>
      </c>
      <c r="F26" s="17" t="str">
        <f t="shared" si="5"/>
        <v>160</v>
      </c>
      <c r="G26" s="17" t="str">
        <f t="shared" si="5"/>
        <v>180</v>
      </c>
      <c r="H26" s="17" t="str">
        <f t="shared" si="5"/>
        <v>×</v>
      </c>
      <c r="I26" s="17" t="str">
        <f t="shared" si="5"/>
        <v>×</v>
      </c>
      <c r="J26" s="17" t="str">
        <f t="shared" si="5"/>
        <v>×</v>
      </c>
      <c r="K26" s="17" t="str">
        <f t="shared" si="5"/>
        <v>×</v>
      </c>
      <c r="L26" s="17" t="str">
        <f t="shared" si="5"/>
        <v>×</v>
      </c>
      <c r="M26" s="17" t="str">
        <f t="shared" si="5"/>
        <v>×</v>
      </c>
      <c r="N26" s="17" t="str">
        <f t="shared" si="5"/>
        <v>×</v>
      </c>
      <c r="O26" s="17" t="str">
        <f t="shared" si="5"/>
        <v>×</v>
      </c>
      <c r="P26" s="17" t="str">
        <f t="shared" si="5"/>
        <v>×</v>
      </c>
      <c r="Q26" s="17" t="str">
        <f t="shared" si="5"/>
        <v>×</v>
      </c>
      <c r="R26" s="17" t="str">
        <f t="shared" si="5"/>
        <v>×</v>
      </c>
      <c r="S26" s="17" t="str">
        <f t="shared" si="5"/>
        <v>×</v>
      </c>
      <c r="T26" s="17" t="str">
        <f t="shared" si="5"/>
        <v>×</v>
      </c>
      <c r="U26" s="18" t="str">
        <f t="shared" si="5"/>
        <v>×</v>
      </c>
    </row>
    <row r="27" spans="1:30" ht="30" customHeight="1" x14ac:dyDescent="0.4">
      <c r="A27" s="2">
        <v>140</v>
      </c>
      <c r="B27" s="16" t="str">
        <f t="shared" ref="B27:U27" si="6">IF(B75&lt;0,"×",IF(B64&lt;0,"×",IF(B53&lt;0,"×",IF(B42&lt;=45,"85",IF(AND(B42&lt;=60,B42&gt;45),"100",IF(AND(B42&lt;=75,B42&gt;60),"115",IF(AND(B42&lt;=90,B42&gt;75),"130",IF(AND(B42&lt;=105,B42&gt;90),"145",IF(AND(B42&lt;=120,B42&gt;105),"160",IF(AND(B42&lt;=140,B42&gt;120),"180",IF(AND(B42&lt;=155,B42&gt;140),"195",IF(B42&gt;155,"×",))))))))))))</f>
        <v>180</v>
      </c>
      <c r="C27" s="17" t="str">
        <f t="shared" si="6"/>
        <v>180</v>
      </c>
      <c r="D27" s="17" t="str">
        <f t="shared" si="6"/>
        <v>180</v>
      </c>
      <c r="E27" s="17" t="str">
        <f t="shared" si="6"/>
        <v>180</v>
      </c>
      <c r="F27" s="17" t="str">
        <f t="shared" si="6"/>
        <v>195</v>
      </c>
      <c r="G27" s="17" t="str">
        <f t="shared" si="6"/>
        <v>195</v>
      </c>
      <c r="H27" s="17" t="str">
        <f t="shared" si="6"/>
        <v>×</v>
      </c>
      <c r="I27" s="17" t="str">
        <f t="shared" si="6"/>
        <v>×</v>
      </c>
      <c r="J27" s="17" t="str">
        <f t="shared" si="6"/>
        <v>×</v>
      </c>
      <c r="K27" s="17" t="str">
        <f t="shared" si="6"/>
        <v>×</v>
      </c>
      <c r="L27" s="17" t="str">
        <f t="shared" si="6"/>
        <v>×</v>
      </c>
      <c r="M27" s="17" t="str">
        <f t="shared" si="6"/>
        <v>×</v>
      </c>
      <c r="N27" s="17" t="str">
        <f t="shared" si="6"/>
        <v>×</v>
      </c>
      <c r="O27" s="17" t="str">
        <f t="shared" si="6"/>
        <v>×</v>
      </c>
      <c r="P27" s="17" t="str">
        <f t="shared" si="6"/>
        <v>×</v>
      </c>
      <c r="Q27" s="17" t="str">
        <f t="shared" si="6"/>
        <v>×</v>
      </c>
      <c r="R27" s="17" t="str">
        <f t="shared" si="6"/>
        <v>×</v>
      </c>
      <c r="S27" s="17" t="str">
        <f t="shared" si="6"/>
        <v>×</v>
      </c>
      <c r="T27" s="17" t="str">
        <f t="shared" si="6"/>
        <v>×</v>
      </c>
      <c r="U27" s="18" t="str">
        <f t="shared" si="6"/>
        <v>×</v>
      </c>
    </row>
    <row r="28" spans="1:30" ht="30" customHeight="1" thickBot="1" x14ac:dyDescent="0.45">
      <c r="A28" s="3">
        <v>150</v>
      </c>
      <c r="B28" s="19" t="str">
        <f t="shared" ref="B28:U28" si="7">IF(B76&lt;0,"×",IF(B65&lt;0,"×",IF(B54&lt;0,"×",IF(B43&lt;=45,"85",IF(AND(B43&lt;=60,B43&gt;45),"100",IF(AND(B43&lt;=75,B43&gt;60),"115",IF(AND(B43&lt;=90,B43&gt;75),"130",IF(AND(B43&lt;=105,B43&gt;90),"145",IF(AND(B43&lt;=120,B43&gt;105),"160",IF(AND(B43&lt;=140,B43&gt;120),"180",IF(AND(B43&lt;=155,B43&gt;140),"195",IF(B43&gt;155,"×",))))))))))))</f>
        <v>195</v>
      </c>
      <c r="C28" s="20" t="str">
        <f t="shared" si="7"/>
        <v>195</v>
      </c>
      <c r="D28" s="20" t="str">
        <f t="shared" si="7"/>
        <v>195</v>
      </c>
      <c r="E28" s="20" t="str">
        <f t="shared" si="7"/>
        <v>195</v>
      </c>
      <c r="F28" s="20" t="str">
        <f t="shared" si="7"/>
        <v>195</v>
      </c>
      <c r="G28" s="20" t="str">
        <f t="shared" si="7"/>
        <v>×</v>
      </c>
      <c r="H28" s="20" t="str">
        <f t="shared" si="7"/>
        <v>×</v>
      </c>
      <c r="I28" s="20" t="str">
        <f t="shared" si="7"/>
        <v>×</v>
      </c>
      <c r="J28" s="20" t="str">
        <f t="shared" si="7"/>
        <v>×</v>
      </c>
      <c r="K28" s="20" t="str">
        <f t="shared" si="7"/>
        <v>×</v>
      </c>
      <c r="L28" s="20" t="str">
        <f t="shared" si="7"/>
        <v>×</v>
      </c>
      <c r="M28" s="20" t="str">
        <f t="shared" si="7"/>
        <v>×</v>
      </c>
      <c r="N28" s="20" t="str">
        <f t="shared" si="7"/>
        <v>×</v>
      </c>
      <c r="O28" s="20" t="str">
        <f t="shared" si="7"/>
        <v>×</v>
      </c>
      <c r="P28" s="20" t="str">
        <f t="shared" si="7"/>
        <v>×</v>
      </c>
      <c r="Q28" s="20" t="str">
        <f t="shared" si="7"/>
        <v>×</v>
      </c>
      <c r="R28" s="20" t="str">
        <f t="shared" si="7"/>
        <v>×</v>
      </c>
      <c r="S28" s="20" t="str">
        <f t="shared" si="7"/>
        <v>×</v>
      </c>
      <c r="T28" s="20" t="str">
        <f t="shared" si="7"/>
        <v>×</v>
      </c>
      <c r="U28" s="21" t="str">
        <f t="shared" si="7"/>
        <v>×</v>
      </c>
    </row>
    <row r="29" spans="1:30" x14ac:dyDescent="0.4">
      <c r="A29" t="s">
        <v>15</v>
      </c>
    </row>
    <row r="30" spans="1:30" x14ac:dyDescent="0.4">
      <c r="A30" t="s">
        <v>14</v>
      </c>
    </row>
    <row r="31" spans="1:30" x14ac:dyDescent="0.4">
      <c r="U31" s="46" t="s">
        <v>31</v>
      </c>
    </row>
    <row r="32" spans="1:30" ht="19.5" hidden="1" thickBot="1" x14ac:dyDescent="0.45">
      <c r="A32" s="62" t="s">
        <v>30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4"/>
    </row>
    <row r="33" spans="1:22" hidden="1" x14ac:dyDescent="0.4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2" hidden="1" x14ac:dyDescent="0.4">
      <c r="B34" s="66" t="s">
        <v>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1:22" hidden="1" x14ac:dyDescent="0.4">
      <c r="A35" s="41" t="s">
        <v>4</v>
      </c>
      <c r="B35" s="42">
        <v>2.86</v>
      </c>
      <c r="C35" s="42">
        <v>5.71</v>
      </c>
      <c r="D35" s="42">
        <v>8.5299999999999994</v>
      </c>
      <c r="E35" s="42">
        <v>11.3</v>
      </c>
      <c r="F35" s="42">
        <v>14</v>
      </c>
      <c r="G35" s="42">
        <v>16.7</v>
      </c>
      <c r="H35" s="42">
        <v>19.3</v>
      </c>
      <c r="I35" s="42">
        <v>21.8</v>
      </c>
      <c r="J35" s="42">
        <v>24.2</v>
      </c>
      <c r="K35" s="42">
        <v>26.6</v>
      </c>
      <c r="L35" s="42">
        <v>28.8</v>
      </c>
      <c r="M35" s="42">
        <v>31</v>
      </c>
      <c r="N35" s="42">
        <v>33</v>
      </c>
      <c r="O35" s="42">
        <v>35</v>
      </c>
      <c r="P35" s="42">
        <v>36.9</v>
      </c>
      <c r="Q35" s="42">
        <v>38.700000000000003</v>
      </c>
      <c r="R35" s="42">
        <v>40.4</v>
      </c>
      <c r="S35" s="42">
        <v>42</v>
      </c>
      <c r="T35" s="42">
        <v>43.5</v>
      </c>
      <c r="U35" s="42">
        <v>45</v>
      </c>
    </row>
    <row r="36" spans="1:22" hidden="1" x14ac:dyDescent="0.4">
      <c r="A36" s="42">
        <v>45</v>
      </c>
      <c r="B36" s="43">
        <f>IF(B91="欠",$A21,IF($B$10="縦",$A21+($B$9-$B$11/SIN(RADIANS(B$35))-($B$12-$A21*SIN(RADIANS(B$35)))/COS(RADIANS(B$35)))*TAN(RADIANS(B$35)),$A21+($B$9-$B$11/COS(RADIANS(B$35))-($B$12-$A21*SIN(RADIANS(B$35)))/COS(RADIANS(B$35)))*TAN(RADIANS(B$35))))</f>
        <v>45</v>
      </c>
      <c r="C36" s="43">
        <f t="shared" ref="C36:U36" si="8">IF(C91="欠",$A21,IF($B$10="縦",$A21+($B$9-$B$11/SIN(RADIANS(C$35))-($B$12-$A21*SIN(RADIANS(C$35)))/COS(RADIANS(C$35)))*TAN(RADIANS(C$35)),$A21+($B$9-$B$11/COS(RADIANS(C$35))-($B$12-$A21*SIN(RADIANS(C$35)))/COS(RADIANS(C$35)))*TAN(RADIANS(C$35))))</f>
        <v>45</v>
      </c>
      <c r="D36" s="43">
        <f t="shared" si="8"/>
        <v>45</v>
      </c>
      <c r="E36" s="43">
        <f t="shared" si="8"/>
        <v>45</v>
      </c>
      <c r="F36" s="43">
        <f t="shared" si="8"/>
        <v>45</v>
      </c>
      <c r="G36" s="43">
        <f t="shared" si="8"/>
        <v>45</v>
      </c>
      <c r="H36" s="43">
        <f t="shared" si="8"/>
        <v>45.794860962511237</v>
      </c>
      <c r="I36" s="43">
        <f t="shared" si="8"/>
        <v>49.116761291245759</v>
      </c>
      <c r="J36" s="43">
        <f t="shared" si="8"/>
        <v>52.467892118633955</v>
      </c>
      <c r="K36" s="43">
        <f t="shared" si="8"/>
        <v>55.991080382137952</v>
      </c>
      <c r="L36" s="43">
        <f t="shared" si="8"/>
        <v>59.385054510344531</v>
      </c>
      <c r="M36" s="43">
        <f t="shared" si="8"/>
        <v>62.950697454416208</v>
      </c>
      <c r="N36" s="43">
        <f t="shared" si="8"/>
        <v>66.354864646765805</v>
      </c>
      <c r="O36" s="43">
        <f t="shared" si="8"/>
        <v>69.928560415916948</v>
      </c>
      <c r="P36" s="43">
        <f t="shared" si="8"/>
        <v>73.49539746739967</v>
      </c>
      <c r="Q36" s="43">
        <f t="shared" si="8"/>
        <v>77.043644029232809</v>
      </c>
      <c r="R36" s="43">
        <f t="shared" si="8"/>
        <v>80.560065195524174</v>
      </c>
      <c r="S36" s="43">
        <f t="shared" si="8"/>
        <v>84.029827178256141</v>
      </c>
      <c r="T36" s="43">
        <f t="shared" si="8"/>
        <v>87.436450802359843</v>
      </c>
      <c r="U36" s="43">
        <f t="shared" si="8"/>
        <v>91.005050633883343</v>
      </c>
    </row>
    <row r="37" spans="1:22" hidden="1" x14ac:dyDescent="0.4">
      <c r="A37" s="42">
        <v>60</v>
      </c>
      <c r="B37" s="43">
        <f t="shared" ref="B37:U37" si="9">IF(B92="欠",$A22,IF($B$10="縦",$A22+($B$9-$B$11/SIN(RADIANS(B$35))-($B$12-$A22*SIN(RADIANS(B$35)))/COS(RADIANS(B$35)))*TAN(RADIANS(B$35)),$A22+($B$9-$B$11/COS(RADIANS(B$35))-($B$12-$A22*SIN(RADIANS(B$35)))/COS(RADIANS(B$35)))*TAN(RADIANS(B$35))))</f>
        <v>60</v>
      </c>
      <c r="C37" s="43">
        <f t="shared" si="9"/>
        <v>60</v>
      </c>
      <c r="D37" s="43">
        <f t="shared" si="9"/>
        <v>60</v>
      </c>
      <c r="E37" s="43">
        <f t="shared" si="9"/>
        <v>60</v>
      </c>
      <c r="F37" s="43">
        <f t="shared" si="9"/>
        <v>60</v>
      </c>
      <c r="G37" s="43">
        <f t="shared" si="9"/>
        <v>60</v>
      </c>
      <c r="H37" s="43">
        <f t="shared" si="9"/>
        <v>62.634409238523013</v>
      </c>
      <c r="I37" s="43">
        <f t="shared" si="9"/>
        <v>66.516418872357519</v>
      </c>
      <c r="J37" s="43">
        <f t="shared" si="9"/>
        <v>70.497537767512227</v>
      </c>
      <c r="K37" s="43">
        <f t="shared" si="9"/>
        <v>74.752529573913336</v>
      </c>
      <c r="L37" s="43">
        <f t="shared" si="9"/>
        <v>78.918507174458426</v>
      </c>
      <c r="M37" s="43">
        <f t="shared" si="9"/>
        <v>83.366199706888949</v>
      </c>
      <c r="N37" s="43">
        <f t="shared" si="9"/>
        <v>87.68081797830456</v>
      </c>
      <c r="O37" s="43">
        <f t="shared" si="9"/>
        <v>92.282919364402474</v>
      </c>
      <c r="P37" s="43">
        <f t="shared" si="9"/>
        <v>96.951385439750624</v>
      </c>
      <c r="Q37" s="43">
        <f t="shared" si="9"/>
        <v>101.67128959709432</v>
      </c>
      <c r="R37" s="43">
        <f t="shared" si="9"/>
        <v>106.42478333937134</v>
      </c>
      <c r="S37" s="43">
        <f t="shared" si="9"/>
        <v>111.19073882307472</v>
      </c>
      <c r="T37" s="43">
        <f t="shared" si="9"/>
        <v>115.94445703556524</v>
      </c>
      <c r="U37" s="43">
        <f t="shared" si="9"/>
        <v>121.00505063388333</v>
      </c>
    </row>
    <row r="38" spans="1:22" hidden="1" x14ac:dyDescent="0.4">
      <c r="A38" s="42">
        <v>75</v>
      </c>
      <c r="B38" s="43">
        <f t="shared" ref="B38:U38" si="10">IF(B93="欠",$A23,IF($B$10="縦",$A23+($B$9-$B$11/SIN(RADIANS(B$35))-($B$12-$A23*SIN(RADIANS(B$35)))/COS(RADIANS(B$35)))*TAN(RADIANS(B$35)),$A23+($B$9-$B$11/COS(RADIANS(B$35))-($B$12-$A23*SIN(RADIANS(B$35)))/COS(RADIANS(B$35)))*TAN(RADIANS(B$35))))</f>
        <v>75</v>
      </c>
      <c r="C38" s="43">
        <f t="shared" si="10"/>
        <v>75</v>
      </c>
      <c r="D38" s="43">
        <f t="shared" si="10"/>
        <v>75</v>
      </c>
      <c r="E38" s="43">
        <f t="shared" si="10"/>
        <v>75</v>
      </c>
      <c r="F38" s="43">
        <f t="shared" si="10"/>
        <v>75</v>
      </c>
      <c r="G38" s="43">
        <f t="shared" si="10"/>
        <v>75.21011686727779</v>
      </c>
      <c r="H38" s="43">
        <f t="shared" si="10"/>
        <v>79.473957514534789</v>
      </c>
      <c r="I38" s="43">
        <f t="shared" si="10"/>
        <v>83.916076453469273</v>
      </c>
      <c r="J38" s="43">
        <f t="shared" si="10"/>
        <v>88.527183416390514</v>
      </c>
      <c r="K38" s="43">
        <f t="shared" si="10"/>
        <v>93.513978765688719</v>
      </c>
      <c r="L38" s="43">
        <f t="shared" si="10"/>
        <v>98.451959838572336</v>
      </c>
      <c r="M38" s="43">
        <f t="shared" si="10"/>
        <v>103.7817019593617</v>
      </c>
      <c r="N38" s="43">
        <f t="shared" si="10"/>
        <v>109.00677130984332</v>
      </c>
      <c r="O38" s="43">
        <f t="shared" si="10"/>
        <v>114.63727831288801</v>
      </c>
      <c r="P38" s="43">
        <f t="shared" si="10"/>
        <v>120.40737341210158</v>
      </c>
      <c r="Q38" s="43">
        <f t="shared" si="10"/>
        <v>126.29893516495582</v>
      </c>
      <c r="R38" s="43">
        <f t="shared" si="10"/>
        <v>132.28950148321849</v>
      </c>
      <c r="S38" s="43">
        <f t="shared" si="10"/>
        <v>138.35165046789334</v>
      </c>
      <c r="T38" s="43">
        <f t="shared" si="10"/>
        <v>144.45246326877063</v>
      </c>
      <c r="U38" s="43">
        <f t="shared" si="10"/>
        <v>151.00505063388334</v>
      </c>
    </row>
    <row r="39" spans="1:22" hidden="1" x14ac:dyDescent="0.4">
      <c r="A39" s="42">
        <v>90</v>
      </c>
      <c r="B39" s="43">
        <f t="shared" ref="B39:U39" si="11">IF(B94="欠",$A24,IF($B$10="縦",$A24+($B$9-$B$11/SIN(RADIANS(B$35))-($B$12-$A24*SIN(RADIANS(B$35)))/COS(RADIANS(B$35)))*TAN(RADIANS(B$35)),$A24+($B$9-$B$11/COS(RADIANS(B$35))-($B$12-$A24*SIN(RADIANS(B$35)))/COS(RADIANS(B$35)))*TAN(RADIANS(B$35))))</f>
        <v>90</v>
      </c>
      <c r="C39" s="43">
        <f t="shared" si="11"/>
        <v>90</v>
      </c>
      <c r="D39" s="43">
        <f t="shared" si="11"/>
        <v>90</v>
      </c>
      <c r="E39" s="43">
        <f t="shared" si="11"/>
        <v>90</v>
      </c>
      <c r="F39" s="43">
        <f t="shared" si="11"/>
        <v>90</v>
      </c>
      <c r="G39" s="43">
        <f t="shared" si="11"/>
        <v>91.560246270727561</v>
      </c>
      <c r="H39" s="43">
        <f t="shared" si="11"/>
        <v>96.313505790546557</v>
      </c>
      <c r="I39" s="43">
        <f t="shared" si="11"/>
        <v>101.31573403458103</v>
      </c>
      <c r="J39" s="43">
        <f t="shared" si="11"/>
        <v>106.55682906526879</v>
      </c>
      <c r="K39" s="43">
        <f t="shared" si="11"/>
        <v>112.2754279574641</v>
      </c>
      <c r="L39" s="43">
        <f t="shared" si="11"/>
        <v>117.98541250268624</v>
      </c>
      <c r="M39" s="43">
        <f t="shared" si="11"/>
        <v>124.19720421183445</v>
      </c>
      <c r="N39" s="43">
        <f t="shared" si="11"/>
        <v>130.33272464138207</v>
      </c>
      <c r="O39" s="43">
        <f t="shared" si="11"/>
        <v>136.99163726137354</v>
      </c>
      <c r="P39" s="43">
        <f t="shared" si="11"/>
        <v>143.8633613844525</v>
      </c>
      <c r="Q39" s="43">
        <f t="shared" si="11"/>
        <v>150.92658073281731</v>
      </c>
      <c r="R39" s="43">
        <f t="shared" si="11"/>
        <v>158.15421962706569</v>
      </c>
      <c r="S39" s="43">
        <f t="shared" si="11"/>
        <v>165.51256211271192</v>
      </c>
      <c r="T39" s="43">
        <f t="shared" si="11"/>
        <v>172.96046950197604</v>
      </c>
      <c r="U39" s="43">
        <f t="shared" si="11"/>
        <v>181.00505063388334</v>
      </c>
    </row>
    <row r="40" spans="1:22" hidden="1" x14ac:dyDescent="0.4">
      <c r="A40" s="42">
        <v>105</v>
      </c>
      <c r="B40" s="43">
        <f t="shared" ref="B40:U40" si="12">IF(B95="欠",$A25,IF($B$10="縦",$A25+($B$9-$B$11/SIN(RADIANS(B$35))-($B$12-$A25*SIN(RADIANS(B$35)))/COS(RADIANS(B$35)))*TAN(RADIANS(B$35)),$A25+($B$9-$B$11/COS(RADIANS(B$35))-($B$12-$A25*SIN(RADIANS(B$35)))/COS(RADIANS(B$35)))*TAN(RADIANS(B$35))))</f>
        <v>105</v>
      </c>
      <c r="C40" s="43">
        <f t="shared" si="12"/>
        <v>105</v>
      </c>
      <c r="D40" s="43">
        <f t="shared" si="12"/>
        <v>105</v>
      </c>
      <c r="E40" s="43">
        <f t="shared" si="12"/>
        <v>105</v>
      </c>
      <c r="F40" s="43">
        <f t="shared" si="12"/>
        <v>105</v>
      </c>
      <c r="G40" s="43">
        <f t="shared" si="12"/>
        <v>107.91037567417733</v>
      </c>
      <c r="H40" s="43">
        <f t="shared" si="12"/>
        <v>113.15305406655834</v>
      </c>
      <c r="I40" s="43">
        <f t="shared" si="12"/>
        <v>118.71539161569279</v>
      </c>
      <c r="J40" s="43">
        <f t="shared" si="12"/>
        <v>124.58647471414706</v>
      </c>
      <c r="K40" s="43">
        <f t="shared" si="12"/>
        <v>131.03687714923947</v>
      </c>
      <c r="L40" s="43">
        <f t="shared" si="12"/>
        <v>137.51886516680014</v>
      </c>
      <c r="M40" s="43">
        <f t="shared" si="12"/>
        <v>144.61270646430717</v>
      </c>
      <c r="N40" s="43">
        <f t="shared" si="12"/>
        <v>151.65867797292083</v>
      </c>
      <c r="O40" s="43">
        <f t="shared" si="12"/>
        <v>159.34599620985907</v>
      </c>
      <c r="P40" s="43">
        <f t="shared" si="12"/>
        <v>167.31934935680349</v>
      </c>
      <c r="Q40" s="43">
        <f t="shared" si="12"/>
        <v>175.55422630067881</v>
      </c>
      <c r="R40" s="43">
        <f t="shared" si="12"/>
        <v>184.01893777091283</v>
      </c>
      <c r="S40" s="43">
        <f t="shared" si="12"/>
        <v>192.67347375753053</v>
      </c>
      <c r="T40" s="43">
        <f t="shared" si="12"/>
        <v>201.46847573518141</v>
      </c>
      <c r="U40" s="43">
        <f t="shared" si="12"/>
        <v>211.00505063388331</v>
      </c>
    </row>
    <row r="41" spans="1:22" hidden="1" x14ac:dyDescent="0.4">
      <c r="A41" s="42">
        <v>120</v>
      </c>
      <c r="B41" s="43">
        <f t="shared" ref="B41:U41" si="13">IF(B96="欠",$A26,IF($B$10="縦",$A26+($B$9-$B$11/SIN(RADIANS(B$35))-($B$12-$A26*SIN(RADIANS(B$35)))/COS(RADIANS(B$35)))*TAN(RADIANS(B$35)),$A26+($B$9-$B$11/COS(RADIANS(B$35))-($B$12-$A26*SIN(RADIANS(B$35)))/COS(RADIANS(B$35)))*TAN(RADIANS(B$35))))</f>
        <v>120</v>
      </c>
      <c r="C41" s="43">
        <f t="shared" si="13"/>
        <v>120</v>
      </c>
      <c r="D41" s="43">
        <f t="shared" si="13"/>
        <v>120</v>
      </c>
      <c r="E41" s="43">
        <f t="shared" si="13"/>
        <v>120</v>
      </c>
      <c r="F41" s="43">
        <f t="shared" si="13"/>
        <v>120</v>
      </c>
      <c r="G41" s="43">
        <f t="shared" si="13"/>
        <v>124.26050507762709</v>
      </c>
      <c r="H41" s="43">
        <f t="shared" si="13"/>
        <v>129.99260234257011</v>
      </c>
      <c r="I41" s="43">
        <f t="shared" si="13"/>
        <v>136.11504919680453</v>
      </c>
      <c r="J41" s="43">
        <f t="shared" si="13"/>
        <v>142.61612036302535</v>
      </c>
      <c r="K41" s="43">
        <f t="shared" si="13"/>
        <v>149.79832634101487</v>
      </c>
      <c r="L41" s="43">
        <f t="shared" si="13"/>
        <v>157.05231783091403</v>
      </c>
      <c r="M41" s="43">
        <f t="shared" si="13"/>
        <v>165.02820871677994</v>
      </c>
      <c r="N41" s="43">
        <f t="shared" si="13"/>
        <v>172.98463130445955</v>
      </c>
      <c r="O41" s="43">
        <f t="shared" si="13"/>
        <v>181.70035515834459</v>
      </c>
      <c r="P41" s="43">
        <f t="shared" si="13"/>
        <v>190.77533732915441</v>
      </c>
      <c r="Q41" s="43">
        <f t="shared" si="13"/>
        <v>200.18187186854033</v>
      </c>
      <c r="R41" s="43">
        <f t="shared" si="13"/>
        <v>209.88365591475997</v>
      </c>
      <c r="S41" s="43">
        <f t="shared" si="13"/>
        <v>219.83438540234911</v>
      </c>
      <c r="T41" s="43">
        <f t="shared" si="13"/>
        <v>229.97648196838679</v>
      </c>
      <c r="U41" s="43">
        <f t="shared" si="13"/>
        <v>241.00505063388331</v>
      </c>
    </row>
    <row r="42" spans="1:22" hidden="1" x14ac:dyDescent="0.4">
      <c r="A42" s="42">
        <v>140</v>
      </c>
      <c r="B42" s="43">
        <f t="shared" ref="B42:U42" si="14">IF(B97="欠",$A27,IF($B$10="縦",$A27+($B$9-$B$11/SIN(RADIANS(B$35))-($B$12-$A27*SIN(RADIANS(B$35)))/COS(RADIANS(B$35)))*TAN(RADIANS(B$35)),$A27+($B$9-$B$11/COS(RADIANS(B$35))-($B$12-$A27*SIN(RADIANS(B$35)))/COS(RADIANS(B$35)))*TAN(RADIANS(B$35))))</f>
        <v>140</v>
      </c>
      <c r="C42" s="43">
        <f t="shared" si="14"/>
        <v>140</v>
      </c>
      <c r="D42" s="43">
        <f t="shared" si="14"/>
        <v>140</v>
      </c>
      <c r="E42" s="43">
        <f t="shared" si="14"/>
        <v>140</v>
      </c>
      <c r="F42" s="43">
        <f t="shared" si="14"/>
        <v>140.17550922212916</v>
      </c>
      <c r="G42" s="43">
        <f t="shared" si="14"/>
        <v>146.06067761556011</v>
      </c>
      <c r="H42" s="43">
        <f t="shared" si="14"/>
        <v>152.44533337725247</v>
      </c>
      <c r="I42" s="43">
        <f t="shared" si="14"/>
        <v>159.31459263828688</v>
      </c>
      <c r="J42" s="43">
        <f t="shared" si="14"/>
        <v>166.65564789486305</v>
      </c>
      <c r="K42" s="43">
        <f t="shared" si="14"/>
        <v>174.81359193004872</v>
      </c>
      <c r="L42" s="43">
        <f t="shared" si="14"/>
        <v>183.09692138306593</v>
      </c>
      <c r="M42" s="43">
        <f t="shared" si="14"/>
        <v>192.2488783867436</v>
      </c>
      <c r="N42" s="43">
        <f t="shared" si="14"/>
        <v>201.41923574651122</v>
      </c>
      <c r="O42" s="43">
        <f t="shared" si="14"/>
        <v>211.50616708965865</v>
      </c>
      <c r="P42" s="43">
        <f t="shared" si="14"/>
        <v>222.04998795895568</v>
      </c>
      <c r="Q42" s="43">
        <f t="shared" si="14"/>
        <v>233.01873262568898</v>
      </c>
      <c r="R42" s="43">
        <f t="shared" si="14"/>
        <v>244.36994677322286</v>
      </c>
      <c r="S42" s="43">
        <f t="shared" si="14"/>
        <v>256.04893426210725</v>
      </c>
      <c r="T42" s="43">
        <f t="shared" si="14"/>
        <v>267.987156945994</v>
      </c>
      <c r="U42" s="43">
        <f t="shared" si="14"/>
        <v>281.00505063388334</v>
      </c>
      <c r="V42" t="s">
        <v>19</v>
      </c>
    </row>
    <row r="43" spans="1:22" hidden="1" x14ac:dyDescent="0.4">
      <c r="A43" s="42">
        <v>150</v>
      </c>
      <c r="B43" s="43">
        <f t="shared" ref="B43:U43" si="15">IF(B98="欠",$A28,IF($B$10="縦",$A28+($B$9-$B$11/SIN(RADIANS(B$35))-($B$12-$A28*SIN(RADIANS(B$35)))/COS(RADIANS(B$35)))*TAN(RADIANS(B$35)),$A28+($B$9-$B$11/COS(RADIANS(B$35))-($B$12-$A28*SIN(RADIANS(B$35)))/COS(RADIANS(B$35)))*TAN(RADIANS(B$35))))</f>
        <v>150</v>
      </c>
      <c r="C43" s="43">
        <f t="shared" si="15"/>
        <v>150</v>
      </c>
      <c r="D43" s="43">
        <f t="shared" si="15"/>
        <v>150</v>
      </c>
      <c r="E43" s="43">
        <f t="shared" si="15"/>
        <v>150</v>
      </c>
      <c r="F43" s="43">
        <f t="shared" si="15"/>
        <v>150.79715375214687</v>
      </c>
      <c r="G43" s="43">
        <f t="shared" si="15"/>
        <v>156.96076388452661</v>
      </c>
      <c r="H43" s="43">
        <f t="shared" si="15"/>
        <v>163.67169889459365</v>
      </c>
      <c r="I43" s="43">
        <f t="shared" si="15"/>
        <v>170.91436435902807</v>
      </c>
      <c r="J43" s="43">
        <f t="shared" si="15"/>
        <v>178.67541166078189</v>
      </c>
      <c r="K43" s="43">
        <f t="shared" si="15"/>
        <v>187.32122472456564</v>
      </c>
      <c r="L43" s="43">
        <f t="shared" si="15"/>
        <v>196.11922315914185</v>
      </c>
      <c r="M43" s="43">
        <f t="shared" si="15"/>
        <v>205.85921322172541</v>
      </c>
      <c r="N43" s="43">
        <f t="shared" si="15"/>
        <v>215.63653796753707</v>
      </c>
      <c r="O43" s="43">
        <f t="shared" si="15"/>
        <v>226.40907305531567</v>
      </c>
      <c r="P43" s="43">
        <f t="shared" si="15"/>
        <v>237.68731327385632</v>
      </c>
      <c r="Q43" s="43">
        <f t="shared" si="15"/>
        <v>249.43716300426331</v>
      </c>
      <c r="R43" s="43">
        <f t="shared" si="15"/>
        <v>261.61309220245431</v>
      </c>
      <c r="S43" s="43">
        <f t="shared" si="15"/>
        <v>274.15620869198631</v>
      </c>
      <c r="T43" s="43">
        <f t="shared" si="15"/>
        <v>286.99249443479755</v>
      </c>
      <c r="U43" s="43">
        <f t="shared" si="15"/>
        <v>301.00505063388334</v>
      </c>
      <c r="V43" t="s">
        <v>20</v>
      </c>
    </row>
    <row r="44" spans="1:22" hidden="1" x14ac:dyDescent="0.4"/>
    <row r="45" spans="1:22" hidden="1" x14ac:dyDescent="0.4"/>
    <row r="46" spans="1:22" hidden="1" x14ac:dyDescent="0.4">
      <c r="A46" s="8" t="s">
        <v>2</v>
      </c>
      <c r="B46" s="6">
        <v>2.86</v>
      </c>
      <c r="C46" s="6">
        <v>5.71</v>
      </c>
      <c r="D46" s="6">
        <v>8.5299999999999994</v>
      </c>
      <c r="E46" s="6">
        <v>11.3</v>
      </c>
      <c r="F46" s="6">
        <v>14</v>
      </c>
      <c r="G46" s="6">
        <v>16.7</v>
      </c>
      <c r="H46" s="6">
        <v>19.3</v>
      </c>
      <c r="I46" s="6">
        <v>21.8</v>
      </c>
      <c r="J46" s="6">
        <v>24.2</v>
      </c>
      <c r="K46" s="6">
        <v>26.6</v>
      </c>
      <c r="L46" s="6">
        <v>28.8</v>
      </c>
      <c r="M46" s="6">
        <v>31</v>
      </c>
      <c r="N46" s="6">
        <v>33</v>
      </c>
      <c r="O46" s="6">
        <v>35</v>
      </c>
      <c r="P46" s="6">
        <v>36.9</v>
      </c>
      <c r="Q46" s="6">
        <v>38.700000000000003</v>
      </c>
      <c r="R46" s="6">
        <v>40.4</v>
      </c>
      <c r="S46" s="6">
        <v>42</v>
      </c>
      <c r="T46" s="6">
        <v>43.5</v>
      </c>
      <c r="U46" s="6">
        <v>45</v>
      </c>
    </row>
    <row r="47" spans="1:22" hidden="1" x14ac:dyDescent="0.4">
      <c r="A47" s="6">
        <v>45</v>
      </c>
      <c r="B47" s="10">
        <f>IF($B$10="縦",$B$7+$B$12-$B$9*COS(RADIANS(B$35))-($A21+($B$9-($B$12-$A21*SIN(RADIANS(B$35)))/COS(RADIANS(B$35))-$B$11/SIN(RADIANS(B$35)))*TAN(RADIANS(B$35)))*SIN(RADIANS(B$35))-55*SIN(RADIANS(B$35)),$B$7+$B$12-$B$9*COS(RADIANS(B$35))-($A21+($B$9-($B$12-$A21*SIN(RADIANS(B$35)))/COS(RADIANS(B$35))-$B$11/COS(RADIANS(B$35)))*TAN(RADIANS(B$35)))*SIN(RADIANS(B$35))-55*SIN(RADIANS(B$35)))</f>
        <v>51.004063249756342</v>
      </c>
      <c r="C47" s="10">
        <f t="shared" ref="C47:U47" si="16">IF($B$10="縦",$B$7+$B$12-$B$9*COS(RADIANS(C$35))-($A21+($B$9-($B$12-$A21*SIN(RADIANS(C$35)))/COS(RADIANS(C$35))-$B$11/SIN(RADIANS(C$35)))*TAN(RADIANS(C$35)))*SIN(RADIANS(C$35))-55*SIN(RADIANS(C$35)),$B$7+$B$12-$B$9*COS(RADIANS(C$35))-($A21+($B$9-($B$12-$A21*SIN(RADIANS(C$35)))/COS(RADIANS(C$35))-$B$11/COS(RADIANS(C$35)))*TAN(RADIANS(C$35)))*SIN(RADIANS(C$35))-55*SIN(RADIANS(C$35)))</f>
        <v>47.006929660563358</v>
      </c>
      <c r="D47" s="10">
        <f t="shared" si="16"/>
        <v>43.023104586335805</v>
      </c>
      <c r="E47" s="10">
        <f t="shared" si="16"/>
        <v>39.069252246430352</v>
      </c>
      <c r="F47" s="10">
        <f t="shared" si="16"/>
        <v>35.164477808085785</v>
      </c>
      <c r="G47" s="10">
        <f t="shared" si="16"/>
        <v>31.197267012766588</v>
      </c>
      <c r="H47" s="10">
        <f t="shared" si="16"/>
        <v>27.305752582038902</v>
      </c>
      <c r="I47" s="10">
        <f t="shared" si="16"/>
        <v>23.485801026678235</v>
      </c>
      <c r="J47" s="10">
        <f t="shared" si="16"/>
        <v>19.734424004943413</v>
      </c>
      <c r="K47" s="10">
        <f t="shared" si="16"/>
        <v>15.88731140591754</v>
      </c>
      <c r="L47" s="10">
        <f t="shared" si="16"/>
        <v>12.263911722930175</v>
      </c>
      <c r="M47" s="10">
        <f t="shared" si="16"/>
        <v>8.5341697785680246</v>
      </c>
      <c r="N47" s="10">
        <f t="shared" si="16"/>
        <v>5.0383468298638405</v>
      </c>
      <c r="O47" s="10">
        <f t="shared" si="16"/>
        <v>1.4287170892728298</v>
      </c>
      <c r="P47" s="10">
        <f t="shared" si="16"/>
        <v>-2.1197013494241972</v>
      </c>
      <c r="Q47" s="10">
        <f t="shared" si="16"/>
        <v>-5.6023594789167674</v>
      </c>
      <c r="R47" s="10">
        <f t="shared" si="16"/>
        <v>-9.0130067963083889</v>
      </c>
      <c r="S47" s="10">
        <f t="shared" si="16"/>
        <v>-12.343595109493236</v>
      </c>
      <c r="T47" s="10">
        <f t="shared" si="16"/>
        <v>-15.584219756611425</v>
      </c>
      <c r="U47" s="10">
        <f t="shared" si="16"/>
        <v>-18.951839509358884</v>
      </c>
    </row>
    <row r="48" spans="1:22" hidden="1" x14ac:dyDescent="0.4">
      <c r="A48" s="6">
        <v>60</v>
      </c>
      <c r="B48" s="10">
        <f t="shared" ref="B48:U48" si="17">IF($B$10="縦",$B$7+$B$12-$B$9*COS(RADIANS(B$35))-($A22+($B$9-($B$12-$A22*SIN(RADIANS(B$35)))/COS(RADIANS(B$35))-$B$11/SIN(RADIANS(B$35)))*TAN(RADIANS(B$35)))*SIN(RADIANS(B$35))-55*SIN(RADIANS(B$35)),$B$7+$B$12-$B$9*COS(RADIANS(B$35))-($A22+($B$9-($B$12-$A22*SIN(RADIANS(B$35)))/COS(RADIANS(B$35))-$B$11/COS(RADIANS(B$35)))*TAN(RADIANS(B$35)))*SIN(RADIANS(B$35))-55*SIN(RADIANS(B$35)))</f>
        <v>50.253759957352599</v>
      </c>
      <c r="C48" s="10">
        <f t="shared" si="17"/>
        <v>45.499607495654928</v>
      </c>
      <c r="D48" s="10">
        <f t="shared" si="17"/>
        <v>40.748144687591292</v>
      </c>
      <c r="E48" s="10">
        <f t="shared" si="17"/>
        <v>36.012704254448572</v>
      </c>
      <c r="F48" s="10">
        <f t="shared" si="17"/>
        <v>31.310065239454204</v>
      </c>
      <c r="G48" s="10">
        <f t="shared" si="17"/>
        <v>26.498885327781203</v>
      </c>
      <c r="H48" s="10">
        <f t="shared" si="17"/>
        <v>21.740039510027866</v>
      </c>
      <c r="I48" s="10">
        <f t="shared" si="17"/>
        <v>17.024127851465526</v>
      </c>
      <c r="J48" s="10">
        <f t="shared" si="17"/>
        <v>12.343656961466728</v>
      </c>
      <c r="K48" s="10">
        <f t="shared" si="17"/>
        <v>7.4867020292747632</v>
      </c>
      <c r="L48" s="10">
        <f t="shared" si="17"/>
        <v>2.8535991341013656</v>
      </c>
      <c r="M48" s="10">
        <f t="shared" si="17"/>
        <v>-1.9805911998674155</v>
      </c>
      <c r="N48" s="10">
        <f t="shared" si="17"/>
        <v>-6.5765998134009322</v>
      </c>
      <c r="O48" s="10">
        <f t="shared" si="17"/>
        <v>-11.393216453311616</v>
      </c>
      <c r="P48" s="10">
        <f t="shared" si="17"/>
        <v>-16.203150933024382</v>
      </c>
      <c r="Q48" s="10">
        <f t="shared" si="17"/>
        <v>-21.000614013060755</v>
      </c>
      <c r="R48" s="10">
        <f t="shared" si="17"/>
        <v>-25.776445360724367</v>
      </c>
      <c r="S48" s="10">
        <f t="shared" si="17"/>
        <v>-30.517792387650061</v>
      </c>
      <c r="T48" s="10">
        <f t="shared" si="17"/>
        <v>-35.207836291144417</v>
      </c>
      <c r="U48" s="10">
        <f t="shared" si="17"/>
        <v>-40.16504294495531</v>
      </c>
    </row>
    <row r="49" spans="1:22" hidden="1" x14ac:dyDescent="0.4">
      <c r="A49" s="6">
        <v>75</v>
      </c>
      <c r="B49" s="10">
        <f t="shared" ref="B49:U49" si="18">IF($B$10="縦",$B$7+$B$12-$B$9*COS(RADIANS(B$35))-($A23+($B$9-($B$12-$A23*SIN(RADIANS(B$35)))/COS(RADIANS(B$35))-$B$11/SIN(RADIANS(B$35)))*TAN(RADIANS(B$35)))*SIN(RADIANS(B$35))-55*SIN(RADIANS(B$35)),$B$7+$B$12-$B$9*COS(RADIANS(B$35))-($A23+($B$9-($B$12-$A23*SIN(RADIANS(B$35)))/COS(RADIANS(B$35))-$B$11/COS(RADIANS(B$35)))*TAN(RADIANS(B$35)))*SIN(RADIANS(B$35))-55*SIN(RADIANS(B$35)))</f>
        <v>49.503456664948843</v>
      </c>
      <c r="C49" s="10">
        <f t="shared" si="18"/>
        <v>43.992285330746512</v>
      </c>
      <c r="D49" s="10">
        <f t="shared" si="18"/>
        <v>38.47318478884678</v>
      </c>
      <c r="E49" s="10">
        <f t="shared" si="18"/>
        <v>32.956156262466784</v>
      </c>
      <c r="F49" s="10">
        <f t="shared" si="18"/>
        <v>27.455652670822623</v>
      </c>
      <c r="G49" s="10">
        <f t="shared" si="18"/>
        <v>21.800503642795817</v>
      </c>
      <c r="H49" s="10">
        <f t="shared" si="18"/>
        <v>16.174326438016831</v>
      </c>
      <c r="I49" s="10">
        <f t="shared" si="18"/>
        <v>10.56245467625282</v>
      </c>
      <c r="J49" s="10">
        <f t="shared" si="18"/>
        <v>4.9528899179900279</v>
      </c>
      <c r="K49" s="10">
        <f t="shared" si="18"/>
        <v>-0.91390734736800638</v>
      </c>
      <c r="L49" s="10">
        <f t="shared" si="18"/>
        <v>-6.5567134547274506</v>
      </c>
      <c r="M49" s="10">
        <f t="shared" si="18"/>
        <v>-12.495352178302849</v>
      </c>
      <c r="N49" s="10">
        <f t="shared" si="18"/>
        <v>-18.191546456665698</v>
      </c>
      <c r="O49" s="10">
        <f t="shared" si="18"/>
        <v>-24.215149995896063</v>
      </c>
      <c r="P49" s="10">
        <f t="shared" si="18"/>
        <v>-30.28660051662456</v>
      </c>
      <c r="Q49" s="10">
        <f t="shared" si="18"/>
        <v>-36.398868547204742</v>
      </c>
      <c r="R49" s="10">
        <f t="shared" si="18"/>
        <v>-42.539883925140373</v>
      </c>
      <c r="S49" s="10">
        <f t="shared" si="18"/>
        <v>-48.691989665806915</v>
      </c>
      <c r="T49" s="10">
        <f t="shared" si="18"/>
        <v>-54.831452825677403</v>
      </c>
      <c r="U49" s="10">
        <f t="shared" si="18"/>
        <v>-61.378246380551737</v>
      </c>
    </row>
    <row r="50" spans="1:22" hidden="1" x14ac:dyDescent="0.4">
      <c r="A50" s="6">
        <v>90</v>
      </c>
      <c r="B50" s="10">
        <f t="shared" ref="B50:U50" si="19">IF($B$10="縦",$B$7+$B$12-$B$9*COS(RADIANS(B$35))-($A24+($B$9-($B$12-$A24*SIN(RADIANS(B$35)))/COS(RADIANS(B$35))-$B$11/SIN(RADIANS(B$35)))*TAN(RADIANS(B$35)))*SIN(RADIANS(B$35))-55*SIN(RADIANS(B$35)),$B$7+$B$12-$B$9*COS(RADIANS(B$35))-($A24+($B$9-($B$12-$A24*SIN(RADIANS(B$35)))/COS(RADIANS(B$35))-$B$11/COS(RADIANS(B$35)))*TAN(RADIANS(B$35)))*SIN(RADIANS(B$35))-55*SIN(RADIANS(B$35)))</f>
        <v>48.753153372545086</v>
      </c>
      <c r="C50" s="10">
        <f t="shared" si="19"/>
        <v>42.484963165838082</v>
      </c>
      <c r="D50" s="10">
        <f t="shared" si="19"/>
        <v>36.198224890102267</v>
      </c>
      <c r="E50" s="10">
        <f t="shared" si="19"/>
        <v>29.899608270485004</v>
      </c>
      <c r="F50" s="10">
        <f t="shared" si="19"/>
        <v>23.601240102191035</v>
      </c>
      <c r="G50" s="10">
        <f t="shared" si="19"/>
        <v>17.102121957810432</v>
      </c>
      <c r="H50" s="10">
        <f t="shared" si="19"/>
        <v>10.608613366005798</v>
      </c>
      <c r="I50" s="10">
        <f t="shared" si="19"/>
        <v>4.1007815010401139</v>
      </c>
      <c r="J50" s="10">
        <f t="shared" si="19"/>
        <v>-2.4378771254866649</v>
      </c>
      <c r="K50" s="10">
        <f t="shared" si="19"/>
        <v>-9.3145167240107689</v>
      </c>
      <c r="L50" s="10">
        <f t="shared" si="19"/>
        <v>-15.967026043556267</v>
      </c>
      <c r="M50" s="10">
        <f t="shared" si="19"/>
        <v>-23.010113156738289</v>
      </c>
      <c r="N50" s="10">
        <f t="shared" si="19"/>
        <v>-29.806493099930471</v>
      </c>
      <c r="O50" s="10">
        <f t="shared" si="19"/>
        <v>-37.037083538480509</v>
      </c>
      <c r="P50" s="10">
        <f t="shared" si="19"/>
        <v>-44.370050100224731</v>
      </c>
      <c r="Q50" s="10">
        <f t="shared" si="19"/>
        <v>-51.797123081348715</v>
      </c>
      <c r="R50" s="10">
        <f t="shared" si="19"/>
        <v>-59.303322489556365</v>
      </c>
      <c r="S50" s="10">
        <f t="shared" si="19"/>
        <v>-66.866186943963754</v>
      </c>
      <c r="T50" s="10">
        <f t="shared" si="19"/>
        <v>-74.455069360210402</v>
      </c>
      <c r="U50" s="10">
        <f t="shared" si="19"/>
        <v>-82.591449816148156</v>
      </c>
    </row>
    <row r="51" spans="1:22" hidden="1" x14ac:dyDescent="0.4">
      <c r="A51" s="6">
        <v>105</v>
      </c>
      <c r="B51" s="10">
        <f t="shared" ref="B51:U51" si="20">IF($B$10="縦",$B$7+$B$12-$B$9*COS(RADIANS(B$35))-($A25+($B$9-($B$12-$A25*SIN(RADIANS(B$35)))/COS(RADIANS(B$35))-$B$11/SIN(RADIANS(B$35)))*TAN(RADIANS(B$35)))*SIN(RADIANS(B$35))-55*SIN(RADIANS(B$35)),$B$7+$B$12-$B$9*COS(RADIANS(B$35))-($A25+($B$9-($B$12-$A25*SIN(RADIANS(B$35)))/COS(RADIANS(B$35))-$B$11/COS(RADIANS(B$35)))*TAN(RADIANS(B$35)))*SIN(RADIANS(B$35))-55*SIN(RADIANS(B$35)))</f>
        <v>48.002850080141343</v>
      </c>
      <c r="C51" s="10">
        <f t="shared" si="20"/>
        <v>40.977641000929665</v>
      </c>
      <c r="D51" s="10">
        <f t="shared" si="20"/>
        <v>33.923264991357755</v>
      </c>
      <c r="E51" s="10">
        <f t="shared" si="20"/>
        <v>26.843060278503216</v>
      </c>
      <c r="F51" s="10">
        <f t="shared" si="20"/>
        <v>19.746827533559461</v>
      </c>
      <c r="G51" s="10">
        <f t="shared" si="20"/>
        <v>12.403740272825043</v>
      </c>
      <c r="H51" s="10">
        <f t="shared" si="20"/>
        <v>5.0429002939947587</v>
      </c>
      <c r="I51" s="10">
        <f t="shared" si="20"/>
        <v>-2.3608916741726027</v>
      </c>
      <c r="J51" s="10">
        <f t="shared" si="20"/>
        <v>-9.8286441689633577</v>
      </c>
      <c r="K51" s="10">
        <f t="shared" si="20"/>
        <v>-17.715126100653539</v>
      </c>
      <c r="L51" s="10">
        <f t="shared" si="20"/>
        <v>-25.377338632385069</v>
      </c>
      <c r="M51" s="10">
        <f t="shared" si="20"/>
        <v>-33.524874135173704</v>
      </c>
      <c r="N51" s="10">
        <f t="shared" si="20"/>
        <v>-41.421439743195243</v>
      </c>
      <c r="O51" s="10">
        <f t="shared" si="20"/>
        <v>-49.859017081064955</v>
      </c>
      <c r="P51" s="10">
        <f t="shared" si="20"/>
        <v>-58.453499683824916</v>
      </c>
      <c r="Q51" s="10">
        <f t="shared" si="20"/>
        <v>-67.195377615492689</v>
      </c>
      <c r="R51" s="10">
        <f t="shared" si="20"/>
        <v>-76.066761053972343</v>
      </c>
      <c r="S51" s="10">
        <f t="shared" si="20"/>
        <v>-85.040384222120608</v>
      </c>
      <c r="T51" s="10">
        <f t="shared" si="20"/>
        <v>-94.078685894743387</v>
      </c>
      <c r="U51" s="10">
        <f t="shared" si="20"/>
        <v>-103.80465325174458</v>
      </c>
    </row>
    <row r="52" spans="1:22" hidden="1" x14ac:dyDescent="0.4">
      <c r="A52" s="6">
        <v>120</v>
      </c>
      <c r="B52" s="10">
        <f t="shared" ref="B52:U52" si="21">IF($B$10="縦",$B$7+$B$12-$B$9*COS(RADIANS(B$35))-($A26+($B$9-($B$12-$A26*SIN(RADIANS(B$35)))/COS(RADIANS(B$35))-$B$11/SIN(RADIANS(B$35)))*TAN(RADIANS(B$35)))*SIN(RADIANS(B$35))-55*SIN(RADIANS(B$35)),$B$7+$B$12-$B$9*COS(RADIANS(B$35))-($A26+($B$9-($B$12-$A26*SIN(RADIANS(B$35)))/COS(RADIANS(B$35))-$B$11/COS(RADIANS(B$35)))*TAN(RADIANS(B$35)))*SIN(RADIANS(B$35))-55*SIN(RADIANS(B$35)))</f>
        <v>47.252546787737586</v>
      </c>
      <c r="C52" s="10">
        <f t="shared" si="21"/>
        <v>39.470318836021235</v>
      </c>
      <c r="D52" s="10">
        <f t="shared" si="21"/>
        <v>31.648305092613242</v>
      </c>
      <c r="E52" s="10">
        <f t="shared" si="21"/>
        <v>23.786512286521436</v>
      </c>
      <c r="F52" s="10">
        <f t="shared" si="21"/>
        <v>15.892414964927871</v>
      </c>
      <c r="G52" s="10">
        <f t="shared" si="21"/>
        <v>7.7053585878396618</v>
      </c>
      <c r="H52" s="10">
        <f t="shared" si="21"/>
        <v>-0.52281277801627013</v>
      </c>
      <c r="I52" s="10">
        <f t="shared" si="21"/>
        <v>-8.8225648493852979</v>
      </c>
      <c r="J52" s="10">
        <f t="shared" si="21"/>
        <v>-17.219411212440058</v>
      </c>
      <c r="K52" s="10">
        <f t="shared" si="21"/>
        <v>-26.115735477296315</v>
      </c>
      <c r="L52" s="10">
        <f t="shared" si="21"/>
        <v>-34.787651221213899</v>
      </c>
      <c r="M52" s="10">
        <f t="shared" si="21"/>
        <v>-44.039635113609165</v>
      </c>
      <c r="N52" s="10">
        <f t="shared" si="21"/>
        <v>-53.036386386459988</v>
      </c>
      <c r="O52" s="10">
        <f t="shared" si="21"/>
        <v>-62.680950623649402</v>
      </c>
      <c r="P52" s="10">
        <f t="shared" si="21"/>
        <v>-72.536949267425101</v>
      </c>
      <c r="Q52" s="10">
        <f t="shared" si="21"/>
        <v>-82.59363214963669</v>
      </c>
      <c r="R52" s="10">
        <f t="shared" si="21"/>
        <v>-92.83019961838832</v>
      </c>
      <c r="S52" s="10">
        <f t="shared" si="21"/>
        <v>-103.21458150027742</v>
      </c>
      <c r="T52" s="10">
        <f t="shared" si="21"/>
        <v>-113.70230242927636</v>
      </c>
      <c r="U52" s="10">
        <f t="shared" si="21"/>
        <v>-125.01785668734101</v>
      </c>
    </row>
    <row r="53" spans="1:22" hidden="1" x14ac:dyDescent="0.4">
      <c r="A53" s="6">
        <v>140</v>
      </c>
      <c r="B53" s="10">
        <f t="shared" ref="B53:U53" si="22">IF($B$10="縦",$B$7+$B$12-$B$9*COS(RADIANS(B$35))-($A27+($B$9-($B$12-$A27*SIN(RADIANS(B$35)))/COS(RADIANS(B$35))-$B$11/SIN(RADIANS(B$35)))*TAN(RADIANS(B$35)))*SIN(RADIANS(B$35))-55*SIN(RADIANS(B$35)),$B$7+$B$12-$B$9*COS(RADIANS(B$35))-($A27+($B$9-($B$12-$A27*SIN(RADIANS(B$35)))/COS(RADIANS(B$35))-$B$11/COS(RADIANS(B$35)))*TAN(RADIANS(B$35)))*SIN(RADIANS(B$35))-55*SIN(RADIANS(B$35)))</f>
        <v>46.252142397865924</v>
      </c>
      <c r="C53" s="10">
        <f t="shared" si="22"/>
        <v>37.460555949476671</v>
      </c>
      <c r="D53" s="10">
        <f t="shared" si="22"/>
        <v>28.615025227620563</v>
      </c>
      <c r="E53" s="10">
        <f t="shared" si="22"/>
        <v>19.711114963879062</v>
      </c>
      <c r="F53" s="10">
        <f t="shared" si="22"/>
        <v>10.753198206752435</v>
      </c>
      <c r="G53" s="10">
        <f t="shared" si="22"/>
        <v>1.4408496745258148</v>
      </c>
      <c r="H53" s="10">
        <f t="shared" si="22"/>
        <v>-7.943763540697649</v>
      </c>
      <c r="I53" s="10">
        <f t="shared" si="22"/>
        <v>-17.438129083002249</v>
      </c>
      <c r="J53" s="10">
        <f t="shared" si="22"/>
        <v>-27.073767270408986</v>
      </c>
      <c r="K53" s="10">
        <f t="shared" si="22"/>
        <v>-37.316547979486671</v>
      </c>
      <c r="L53" s="10">
        <f t="shared" si="22"/>
        <v>-47.33473467298564</v>
      </c>
      <c r="M53" s="10">
        <f t="shared" si="22"/>
        <v>-58.059316418189738</v>
      </c>
      <c r="N53" s="10">
        <f t="shared" si="22"/>
        <v>-68.52298191081303</v>
      </c>
      <c r="O53" s="10">
        <f t="shared" si="22"/>
        <v>-79.776862013762013</v>
      </c>
      <c r="P53" s="10">
        <f t="shared" si="22"/>
        <v>-91.314882045558676</v>
      </c>
      <c r="Q53" s="10">
        <f t="shared" si="22"/>
        <v>-103.12463819516198</v>
      </c>
      <c r="R53" s="10">
        <f t="shared" si="22"/>
        <v>-115.18145103760963</v>
      </c>
      <c r="S53" s="10">
        <f t="shared" si="22"/>
        <v>-127.4468445378199</v>
      </c>
      <c r="T53" s="10">
        <f t="shared" si="22"/>
        <v>-139.86712447532037</v>
      </c>
      <c r="U53" s="10">
        <f t="shared" si="22"/>
        <v>-153.30212793480291</v>
      </c>
    </row>
    <row r="54" spans="1:22" hidden="1" x14ac:dyDescent="0.4">
      <c r="A54" s="6">
        <v>150</v>
      </c>
      <c r="B54" s="10">
        <f t="shared" ref="B54:U54" si="23">IF($B$10="縦",$B$7+$B$12-$B$9*COS(RADIANS(B$35))-($A28+($B$9-($B$12-$A28*SIN(RADIANS(B$35)))/COS(RADIANS(B$35))-$B$11/SIN(RADIANS(B$35)))*TAN(RADIANS(B$35)))*SIN(RADIANS(B$35))-55*SIN(RADIANS(B$35)),$B$7+$B$12-$B$9*COS(RADIANS(B$35))-($A28+($B$9-($B$12-$A28*SIN(RADIANS(B$35)))/COS(RADIANS(B$35))-$B$11/COS(RADIANS(B$35)))*TAN(RADIANS(B$35)))*SIN(RADIANS(B$35))-55*SIN(RADIANS(B$35)))</f>
        <v>45.751940202930086</v>
      </c>
      <c r="C54" s="10">
        <f t="shared" si="23"/>
        <v>36.455674506204389</v>
      </c>
      <c r="D54" s="10">
        <f t="shared" si="23"/>
        <v>27.098385295124217</v>
      </c>
      <c r="E54" s="10">
        <f t="shared" si="23"/>
        <v>17.673416302557868</v>
      </c>
      <c r="F54" s="10">
        <f t="shared" si="23"/>
        <v>8.1835898276647097</v>
      </c>
      <c r="G54" s="10">
        <f t="shared" si="23"/>
        <v>-1.6914047821311087</v>
      </c>
      <c r="H54" s="10">
        <f t="shared" si="23"/>
        <v>-11.654238922038335</v>
      </c>
      <c r="I54" s="10">
        <f t="shared" si="23"/>
        <v>-21.745911199810724</v>
      </c>
      <c r="J54" s="10">
        <f t="shared" si="23"/>
        <v>-32.000945299393443</v>
      </c>
      <c r="K54" s="10">
        <f t="shared" si="23"/>
        <v>-42.916954230581851</v>
      </c>
      <c r="L54" s="10">
        <f t="shared" si="23"/>
        <v>-53.608276398871517</v>
      </c>
      <c r="M54" s="10">
        <f t="shared" si="23"/>
        <v>-65.069157070480031</v>
      </c>
      <c r="N54" s="10">
        <f t="shared" si="23"/>
        <v>-76.266279672989526</v>
      </c>
      <c r="O54" s="10">
        <f t="shared" si="23"/>
        <v>-88.324817708818301</v>
      </c>
      <c r="P54" s="10">
        <f t="shared" si="23"/>
        <v>-100.70384843462548</v>
      </c>
      <c r="Q54" s="10">
        <f t="shared" si="23"/>
        <v>-113.39014121792464</v>
      </c>
      <c r="R54" s="10">
        <f t="shared" si="23"/>
        <v>-126.3570767472203</v>
      </c>
      <c r="S54" s="10">
        <f t="shared" si="23"/>
        <v>-139.56297605659114</v>
      </c>
      <c r="T54" s="10">
        <f t="shared" si="23"/>
        <v>-152.94953549834233</v>
      </c>
      <c r="U54" s="10">
        <f t="shared" si="23"/>
        <v>-167.44426355853386</v>
      </c>
      <c r="V54" t="s">
        <v>26</v>
      </c>
    </row>
    <row r="55" spans="1:22" hidden="1" x14ac:dyDescent="0.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2" hidden="1" x14ac:dyDescent="0.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2" hidden="1" x14ac:dyDescent="0.4">
      <c r="A57" s="7" t="s">
        <v>3</v>
      </c>
      <c r="B57" s="12">
        <v>2.86</v>
      </c>
      <c r="C57" s="12">
        <v>5.71</v>
      </c>
      <c r="D57" s="12">
        <v>8.5299999999999994</v>
      </c>
      <c r="E57" s="12">
        <v>11.3</v>
      </c>
      <c r="F57" s="12">
        <v>14</v>
      </c>
      <c r="G57" s="12">
        <v>16.7</v>
      </c>
      <c r="H57" s="12">
        <v>19.3</v>
      </c>
      <c r="I57" s="12">
        <v>21.8</v>
      </c>
      <c r="J57" s="12">
        <v>24.2</v>
      </c>
      <c r="K57" s="12">
        <v>26.6</v>
      </c>
      <c r="L57" s="12">
        <v>28.8</v>
      </c>
      <c r="M57" s="12">
        <v>31</v>
      </c>
      <c r="N57" s="12">
        <v>33</v>
      </c>
      <c r="O57" s="12">
        <v>35</v>
      </c>
      <c r="P57" s="12">
        <v>36.9</v>
      </c>
      <c r="Q57" s="12">
        <v>38.700000000000003</v>
      </c>
      <c r="R57" s="12">
        <v>40.4</v>
      </c>
      <c r="S57" s="12">
        <v>42</v>
      </c>
      <c r="T57" s="12">
        <v>43.5</v>
      </c>
      <c r="U57" s="12">
        <v>45</v>
      </c>
    </row>
    <row r="58" spans="1:22" hidden="1" x14ac:dyDescent="0.4">
      <c r="A58" s="12">
        <v>45</v>
      </c>
      <c r="B58" s="11">
        <f>$B$8-55*COS(RADIANS(B$35))</f>
        <v>50.068506111587091</v>
      </c>
      <c r="C58" s="11">
        <f t="shared" ref="C58:R65" si="24">$B$8-55*COS(RADIANS(C$35))</f>
        <v>50.272897886838585</v>
      </c>
      <c r="D58" s="11">
        <f t="shared" si="24"/>
        <v>50.608391576836468</v>
      </c>
      <c r="E58" s="11">
        <f t="shared" si="24"/>
        <v>51.066193779936285</v>
      </c>
      <c r="F58" s="11">
        <f t="shared" si="24"/>
        <v>51.633735054820193</v>
      </c>
      <c r="G58" s="11">
        <f t="shared" si="24"/>
        <v>52.319762783507677</v>
      </c>
      <c r="H58" s="11">
        <f t="shared" si="24"/>
        <v>53.090947662922382</v>
      </c>
      <c r="I58" s="11">
        <f t="shared" si="24"/>
        <v>53.933279521549757</v>
      </c>
      <c r="J58" s="11">
        <f t="shared" si="24"/>
        <v>54.833393610524979</v>
      </c>
      <c r="K58" s="11">
        <f t="shared" si="24"/>
        <v>55.821516973834754</v>
      </c>
      <c r="L58" s="11">
        <f t="shared" si="24"/>
        <v>56.803132597587506</v>
      </c>
      <c r="M58" s="11">
        <f t="shared" si="24"/>
        <v>57.85579846138382</v>
      </c>
      <c r="N58" s="11">
        <f t="shared" si="24"/>
        <v>58.873118763001678</v>
      </c>
      <c r="O58" s="11">
        <f t="shared" si="24"/>
        <v>59.946637564105451</v>
      </c>
      <c r="P58" s="11">
        <f t="shared" si="24"/>
        <v>61.017343783210016</v>
      </c>
      <c r="Q58" s="11">
        <f t="shared" si="24"/>
        <v>62.07632759639187</v>
      </c>
      <c r="R58" s="11">
        <f t="shared" si="24"/>
        <v>63.115393085479475</v>
      </c>
      <c r="S58" s="11">
        <f t="shared" ref="S58:U65" si="25">$B$8-55*COS(RADIANS(S$35))</f>
        <v>64.127034598743307</v>
      </c>
      <c r="T58" s="11">
        <f t="shared" si="25"/>
        <v>65.104409594324181</v>
      </c>
      <c r="U58" s="11">
        <f t="shared" si="25"/>
        <v>66.109127034739885</v>
      </c>
    </row>
    <row r="59" spans="1:22" hidden="1" x14ac:dyDescent="0.4">
      <c r="A59" s="12">
        <v>60</v>
      </c>
      <c r="B59" s="11">
        <f t="shared" ref="B59:B65" si="26">$B$8-55*COS(RADIANS(B$35))</f>
        <v>50.068506111587091</v>
      </c>
      <c r="C59" s="11">
        <f t="shared" si="24"/>
        <v>50.272897886838585</v>
      </c>
      <c r="D59" s="11">
        <f t="shared" si="24"/>
        <v>50.608391576836468</v>
      </c>
      <c r="E59" s="11">
        <f t="shared" si="24"/>
        <v>51.066193779936285</v>
      </c>
      <c r="F59" s="11">
        <f t="shared" si="24"/>
        <v>51.633735054820193</v>
      </c>
      <c r="G59" s="11">
        <f t="shared" si="24"/>
        <v>52.319762783507677</v>
      </c>
      <c r="H59" s="11">
        <f t="shared" si="24"/>
        <v>53.090947662922382</v>
      </c>
      <c r="I59" s="11">
        <f t="shared" si="24"/>
        <v>53.933279521549757</v>
      </c>
      <c r="J59" s="11">
        <f t="shared" si="24"/>
        <v>54.833393610524979</v>
      </c>
      <c r="K59" s="11">
        <f t="shared" si="24"/>
        <v>55.821516973834754</v>
      </c>
      <c r="L59" s="11">
        <f t="shared" si="24"/>
        <v>56.803132597587506</v>
      </c>
      <c r="M59" s="11">
        <f t="shared" si="24"/>
        <v>57.85579846138382</v>
      </c>
      <c r="N59" s="11">
        <f t="shared" si="24"/>
        <v>58.873118763001678</v>
      </c>
      <c r="O59" s="11">
        <f t="shared" si="24"/>
        <v>59.946637564105451</v>
      </c>
      <c r="P59" s="11">
        <f t="shared" si="24"/>
        <v>61.017343783210016</v>
      </c>
      <c r="Q59" s="11">
        <f t="shared" si="24"/>
        <v>62.07632759639187</v>
      </c>
      <c r="R59" s="11">
        <f t="shared" si="24"/>
        <v>63.115393085479475</v>
      </c>
      <c r="S59" s="11">
        <f t="shared" si="25"/>
        <v>64.127034598743307</v>
      </c>
      <c r="T59" s="11">
        <f t="shared" si="25"/>
        <v>65.104409594324181</v>
      </c>
      <c r="U59" s="11">
        <f t="shared" si="25"/>
        <v>66.109127034739885</v>
      </c>
    </row>
    <row r="60" spans="1:22" hidden="1" x14ac:dyDescent="0.4">
      <c r="A60" s="12">
        <v>75</v>
      </c>
      <c r="B60" s="11">
        <f t="shared" si="26"/>
        <v>50.068506111587091</v>
      </c>
      <c r="C60" s="11">
        <f t="shared" si="24"/>
        <v>50.272897886838585</v>
      </c>
      <c r="D60" s="11">
        <f t="shared" si="24"/>
        <v>50.608391576836468</v>
      </c>
      <c r="E60" s="11">
        <f t="shared" si="24"/>
        <v>51.066193779936285</v>
      </c>
      <c r="F60" s="11">
        <f t="shared" si="24"/>
        <v>51.633735054820193</v>
      </c>
      <c r="G60" s="11">
        <f t="shared" si="24"/>
        <v>52.319762783507677</v>
      </c>
      <c r="H60" s="11">
        <f t="shared" si="24"/>
        <v>53.090947662922382</v>
      </c>
      <c r="I60" s="11">
        <f t="shared" si="24"/>
        <v>53.933279521549757</v>
      </c>
      <c r="J60" s="11">
        <f t="shared" si="24"/>
        <v>54.833393610524979</v>
      </c>
      <c r="K60" s="11">
        <f t="shared" si="24"/>
        <v>55.821516973834754</v>
      </c>
      <c r="L60" s="11">
        <f t="shared" si="24"/>
        <v>56.803132597587506</v>
      </c>
      <c r="M60" s="11">
        <f t="shared" si="24"/>
        <v>57.85579846138382</v>
      </c>
      <c r="N60" s="11">
        <f t="shared" si="24"/>
        <v>58.873118763001678</v>
      </c>
      <c r="O60" s="11">
        <f t="shared" si="24"/>
        <v>59.946637564105451</v>
      </c>
      <c r="P60" s="11">
        <f t="shared" si="24"/>
        <v>61.017343783210016</v>
      </c>
      <c r="Q60" s="11">
        <f t="shared" si="24"/>
        <v>62.07632759639187</v>
      </c>
      <c r="R60" s="11">
        <f t="shared" si="24"/>
        <v>63.115393085479475</v>
      </c>
      <c r="S60" s="11">
        <f t="shared" si="25"/>
        <v>64.127034598743307</v>
      </c>
      <c r="T60" s="11">
        <f t="shared" si="25"/>
        <v>65.104409594324181</v>
      </c>
      <c r="U60" s="11">
        <f t="shared" si="25"/>
        <v>66.109127034739885</v>
      </c>
    </row>
    <row r="61" spans="1:22" hidden="1" x14ac:dyDescent="0.4">
      <c r="A61" s="12">
        <v>90</v>
      </c>
      <c r="B61" s="11">
        <f t="shared" si="26"/>
        <v>50.068506111587091</v>
      </c>
      <c r="C61" s="11">
        <f t="shared" si="24"/>
        <v>50.272897886838585</v>
      </c>
      <c r="D61" s="11">
        <f t="shared" si="24"/>
        <v>50.608391576836468</v>
      </c>
      <c r="E61" s="11">
        <f t="shared" si="24"/>
        <v>51.066193779936285</v>
      </c>
      <c r="F61" s="11">
        <f t="shared" si="24"/>
        <v>51.633735054820193</v>
      </c>
      <c r="G61" s="11">
        <f t="shared" si="24"/>
        <v>52.319762783507677</v>
      </c>
      <c r="H61" s="11">
        <f t="shared" si="24"/>
        <v>53.090947662922382</v>
      </c>
      <c r="I61" s="11">
        <f t="shared" si="24"/>
        <v>53.933279521549757</v>
      </c>
      <c r="J61" s="11">
        <f t="shared" si="24"/>
        <v>54.833393610524979</v>
      </c>
      <c r="K61" s="11">
        <f t="shared" si="24"/>
        <v>55.821516973834754</v>
      </c>
      <c r="L61" s="11">
        <f t="shared" si="24"/>
        <v>56.803132597587506</v>
      </c>
      <c r="M61" s="11">
        <f t="shared" si="24"/>
        <v>57.85579846138382</v>
      </c>
      <c r="N61" s="11">
        <f t="shared" si="24"/>
        <v>58.873118763001678</v>
      </c>
      <c r="O61" s="11">
        <f t="shared" si="24"/>
        <v>59.946637564105451</v>
      </c>
      <c r="P61" s="11">
        <f t="shared" si="24"/>
        <v>61.017343783210016</v>
      </c>
      <c r="Q61" s="11">
        <f t="shared" si="24"/>
        <v>62.07632759639187</v>
      </c>
      <c r="R61" s="11">
        <f t="shared" si="24"/>
        <v>63.115393085479475</v>
      </c>
      <c r="S61" s="11">
        <f t="shared" si="25"/>
        <v>64.127034598743307</v>
      </c>
      <c r="T61" s="11">
        <f t="shared" si="25"/>
        <v>65.104409594324181</v>
      </c>
      <c r="U61" s="11">
        <f t="shared" si="25"/>
        <v>66.109127034739885</v>
      </c>
    </row>
    <row r="62" spans="1:22" hidden="1" x14ac:dyDescent="0.4">
      <c r="A62" s="12">
        <v>105</v>
      </c>
      <c r="B62" s="11">
        <f t="shared" si="26"/>
        <v>50.068506111587091</v>
      </c>
      <c r="C62" s="11">
        <f t="shared" si="24"/>
        <v>50.272897886838585</v>
      </c>
      <c r="D62" s="11">
        <f t="shared" si="24"/>
        <v>50.608391576836468</v>
      </c>
      <c r="E62" s="11">
        <f t="shared" si="24"/>
        <v>51.066193779936285</v>
      </c>
      <c r="F62" s="11">
        <f t="shared" si="24"/>
        <v>51.633735054820193</v>
      </c>
      <c r="G62" s="11">
        <f t="shared" si="24"/>
        <v>52.319762783507677</v>
      </c>
      <c r="H62" s="11">
        <f t="shared" si="24"/>
        <v>53.090947662922382</v>
      </c>
      <c r="I62" s="11">
        <f t="shared" si="24"/>
        <v>53.933279521549757</v>
      </c>
      <c r="J62" s="11">
        <f t="shared" si="24"/>
        <v>54.833393610524979</v>
      </c>
      <c r="K62" s="11">
        <f t="shared" si="24"/>
        <v>55.821516973834754</v>
      </c>
      <c r="L62" s="11">
        <f t="shared" si="24"/>
        <v>56.803132597587506</v>
      </c>
      <c r="M62" s="11">
        <f t="shared" si="24"/>
        <v>57.85579846138382</v>
      </c>
      <c r="N62" s="11">
        <f t="shared" si="24"/>
        <v>58.873118763001678</v>
      </c>
      <c r="O62" s="11">
        <f t="shared" si="24"/>
        <v>59.946637564105451</v>
      </c>
      <c r="P62" s="11">
        <f t="shared" si="24"/>
        <v>61.017343783210016</v>
      </c>
      <c r="Q62" s="11">
        <f t="shared" si="24"/>
        <v>62.07632759639187</v>
      </c>
      <c r="R62" s="11">
        <f t="shared" si="24"/>
        <v>63.115393085479475</v>
      </c>
      <c r="S62" s="11">
        <f t="shared" si="25"/>
        <v>64.127034598743307</v>
      </c>
      <c r="T62" s="11">
        <f t="shared" si="25"/>
        <v>65.104409594324181</v>
      </c>
      <c r="U62" s="11">
        <f t="shared" si="25"/>
        <v>66.109127034739885</v>
      </c>
    </row>
    <row r="63" spans="1:22" hidden="1" x14ac:dyDescent="0.4">
      <c r="A63" s="12">
        <v>120</v>
      </c>
      <c r="B63" s="11">
        <f t="shared" si="26"/>
        <v>50.068506111587091</v>
      </c>
      <c r="C63" s="11">
        <f t="shared" si="24"/>
        <v>50.272897886838585</v>
      </c>
      <c r="D63" s="11">
        <f t="shared" si="24"/>
        <v>50.608391576836468</v>
      </c>
      <c r="E63" s="11">
        <f t="shared" si="24"/>
        <v>51.066193779936285</v>
      </c>
      <c r="F63" s="11">
        <f t="shared" si="24"/>
        <v>51.633735054820193</v>
      </c>
      <c r="G63" s="11">
        <f t="shared" si="24"/>
        <v>52.319762783507677</v>
      </c>
      <c r="H63" s="11">
        <f t="shared" si="24"/>
        <v>53.090947662922382</v>
      </c>
      <c r="I63" s="11">
        <f t="shared" si="24"/>
        <v>53.933279521549757</v>
      </c>
      <c r="J63" s="11">
        <f t="shared" si="24"/>
        <v>54.833393610524979</v>
      </c>
      <c r="K63" s="11">
        <f t="shared" si="24"/>
        <v>55.821516973834754</v>
      </c>
      <c r="L63" s="11">
        <f t="shared" si="24"/>
        <v>56.803132597587506</v>
      </c>
      <c r="M63" s="11">
        <f t="shared" si="24"/>
        <v>57.85579846138382</v>
      </c>
      <c r="N63" s="11">
        <f t="shared" si="24"/>
        <v>58.873118763001678</v>
      </c>
      <c r="O63" s="11">
        <f t="shared" si="24"/>
        <v>59.946637564105451</v>
      </c>
      <c r="P63" s="11">
        <f t="shared" si="24"/>
        <v>61.017343783210016</v>
      </c>
      <c r="Q63" s="11">
        <f t="shared" si="24"/>
        <v>62.07632759639187</v>
      </c>
      <c r="R63" s="11">
        <f t="shared" si="24"/>
        <v>63.115393085479475</v>
      </c>
      <c r="S63" s="11">
        <f t="shared" si="25"/>
        <v>64.127034598743307</v>
      </c>
      <c r="T63" s="11">
        <f t="shared" si="25"/>
        <v>65.104409594324181</v>
      </c>
      <c r="U63" s="11">
        <f t="shared" si="25"/>
        <v>66.109127034739885</v>
      </c>
    </row>
    <row r="64" spans="1:22" hidden="1" x14ac:dyDescent="0.4">
      <c r="A64" s="12">
        <v>140</v>
      </c>
      <c r="B64" s="11">
        <f t="shared" si="26"/>
        <v>50.068506111587091</v>
      </c>
      <c r="C64" s="11">
        <f t="shared" si="24"/>
        <v>50.272897886838585</v>
      </c>
      <c r="D64" s="11">
        <f t="shared" si="24"/>
        <v>50.608391576836468</v>
      </c>
      <c r="E64" s="11">
        <f t="shared" si="24"/>
        <v>51.066193779936285</v>
      </c>
      <c r="F64" s="11">
        <f t="shared" si="24"/>
        <v>51.633735054820193</v>
      </c>
      <c r="G64" s="11">
        <f t="shared" si="24"/>
        <v>52.319762783507677</v>
      </c>
      <c r="H64" s="11">
        <f t="shared" si="24"/>
        <v>53.090947662922382</v>
      </c>
      <c r="I64" s="11">
        <f t="shared" si="24"/>
        <v>53.933279521549757</v>
      </c>
      <c r="J64" s="11">
        <f t="shared" si="24"/>
        <v>54.833393610524979</v>
      </c>
      <c r="K64" s="11">
        <f t="shared" si="24"/>
        <v>55.821516973834754</v>
      </c>
      <c r="L64" s="11">
        <f t="shared" si="24"/>
        <v>56.803132597587506</v>
      </c>
      <c r="M64" s="11">
        <f t="shared" si="24"/>
        <v>57.85579846138382</v>
      </c>
      <c r="N64" s="11">
        <f t="shared" si="24"/>
        <v>58.873118763001678</v>
      </c>
      <c r="O64" s="11">
        <f t="shared" si="24"/>
        <v>59.946637564105451</v>
      </c>
      <c r="P64" s="11">
        <f t="shared" si="24"/>
        <v>61.017343783210016</v>
      </c>
      <c r="Q64" s="11">
        <f t="shared" si="24"/>
        <v>62.07632759639187</v>
      </c>
      <c r="R64" s="11">
        <f t="shared" si="24"/>
        <v>63.115393085479475</v>
      </c>
      <c r="S64" s="11">
        <f t="shared" si="25"/>
        <v>64.127034598743307</v>
      </c>
      <c r="T64" s="11">
        <f t="shared" si="25"/>
        <v>65.104409594324181</v>
      </c>
      <c r="U64" s="11">
        <f t="shared" si="25"/>
        <v>66.109127034739885</v>
      </c>
    </row>
    <row r="65" spans="1:30" hidden="1" x14ac:dyDescent="0.4">
      <c r="A65" s="12">
        <v>150</v>
      </c>
      <c r="B65" s="11">
        <f t="shared" si="26"/>
        <v>50.068506111587091</v>
      </c>
      <c r="C65" s="11">
        <f t="shared" si="24"/>
        <v>50.272897886838585</v>
      </c>
      <c r="D65" s="11">
        <f t="shared" si="24"/>
        <v>50.608391576836468</v>
      </c>
      <c r="E65" s="11">
        <f t="shared" si="24"/>
        <v>51.066193779936285</v>
      </c>
      <c r="F65" s="11">
        <f t="shared" si="24"/>
        <v>51.633735054820193</v>
      </c>
      <c r="G65" s="11">
        <f t="shared" si="24"/>
        <v>52.319762783507677</v>
      </c>
      <c r="H65" s="11">
        <f t="shared" si="24"/>
        <v>53.090947662922382</v>
      </c>
      <c r="I65" s="11">
        <f t="shared" si="24"/>
        <v>53.933279521549757</v>
      </c>
      <c r="J65" s="11">
        <f t="shared" si="24"/>
        <v>54.833393610524979</v>
      </c>
      <c r="K65" s="11">
        <f t="shared" si="24"/>
        <v>55.821516973834754</v>
      </c>
      <c r="L65" s="11">
        <f t="shared" si="24"/>
        <v>56.803132597587506</v>
      </c>
      <c r="M65" s="11">
        <f t="shared" si="24"/>
        <v>57.85579846138382</v>
      </c>
      <c r="N65" s="11">
        <f t="shared" si="24"/>
        <v>58.873118763001678</v>
      </c>
      <c r="O65" s="11">
        <f t="shared" si="24"/>
        <v>59.946637564105451</v>
      </c>
      <c r="P65" s="11">
        <f t="shared" si="24"/>
        <v>61.017343783210016</v>
      </c>
      <c r="Q65" s="11">
        <f t="shared" si="24"/>
        <v>62.07632759639187</v>
      </c>
      <c r="R65" s="11">
        <f t="shared" si="24"/>
        <v>63.115393085479475</v>
      </c>
      <c r="S65" s="11">
        <f t="shared" si="25"/>
        <v>64.127034598743307</v>
      </c>
      <c r="T65" s="11">
        <f t="shared" si="25"/>
        <v>65.104409594324181</v>
      </c>
      <c r="U65" s="11">
        <f t="shared" si="25"/>
        <v>66.109127034739885</v>
      </c>
      <c r="V65" t="s">
        <v>25</v>
      </c>
    </row>
    <row r="66" spans="1:30" hidden="1" x14ac:dyDescent="0.4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30" hidden="1" x14ac:dyDescent="0.4">
      <c r="A67" s="5"/>
    </row>
    <row r="68" spans="1:30" hidden="1" x14ac:dyDescent="0.4">
      <c r="A68" s="28" t="s">
        <v>16</v>
      </c>
      <c r="B68" s="29">
        <v>2.86</v>
      </c>
      <c r="C68" s="29">
        <v>5.71</v>
      </c>
      <c r="D68" s="29">
        <v>8.5299999999999994</v>
      </c>
      <c r="E68" s="29">
        <v>11.3</v>
      </c>
      <c r="F68" s="29">
        <v>14</v>
      </c>
      <c r="G68" s="29">
        <v>16.7</v>
      </c>
      <c r="H68" s="29">
        <v>19.3</v>
      </c>
      <c r="I68" s="29">
        <v>21.8</v>
      </c>
      <c r="J68" s="29">
        <v>24.2</v>
      </c>
      <c r="K68" s="29">
        <v>26.6</v>
      </c>
      <c r="L68" s="29">
        <v>28.8</v>
      </c>
      <c r="M68" s="29">
        <v>31</v>
      </c>
      <c r="N68" s="29">
        <v>33</v>
      </c>
      <c r="O68" s="29">
        <v>35</v>
      </c>
      <c r="P68" s="29">
        <v>36.9</v>
      </c>
      <c r="Q68" s="29">
        <v>38.700000000000003</v>
      </c>
      <c r="R68" s="29">
        <v>40.4</v>
      </c>
      <c r="S68" s="29">
        <v>42</v>
      </c>
      <c r="T68" s="29">
        <v>43.5</v>
      </c>
      <c r="U68" s="29">
        <v>45</v>
      </c>
    </row>
    <row r="69" spans="1:30" hidden="1" x14ac:dyDescent="0.4">
      <c r="A69" s="29">
        <v>45</v>
      </c>
      <c r="B69" s="30">
        <f>IF($B$10="縦",$B$9*COS(RADIANS(B$35))+($A21+($B$9-($B$12-$A21*SIN(RADIANS(B$35)))/COS(RADIANS(B$35))-$B$11/SIN(RADIANS(B$35)))*TAN(RADIANS(B$35)))*SIN(RADIANS(B$35))-$B$12,$B$9*COS(RADIANS(B$35))+($A21+($B$9-($B$12-$A21*SIN(RADIANS(B$35)))/COS(RADIANS(B$35))-$B$11/COS(RADIANS(B$35)))*TAN(RADIANS(B$35)))*SIN(RADIANS(B$35))-$B$12)</f>
        <v>51.251673791404713</v>
      </c>
      <c r="C69" s="30">
        <f t="shared" ref="C69:U69" si="27">IF($B$10="縦",$B$9*COS(RADIANS(C$35))+($A21+($B$9-($B$12-$A21*SIN(RADIANS(C$35)))/COS(RADIANS(C$35))-$B$11/SIN(RADIANS(C$35)))*TAN(RADIANS(C$35)))*SIN(RADIANS(C$35))-$B$12,$B$9*COS(RADIANS(C$35))+($A21+($B$9-($B$12-$A21*SIN(RADIANS(C$35)))/COS(RADIANS(C$35))-$B$11/COS(RADIANS(C$35)))*TAN(RADIANS(C$35)))*SIN(RADIANS(C$35))-$B$12)</f>
        <v>52.520932339020064</v>
      </c>
      <c r="D69" s="30">
        <f t="shared" si="27"/>
        <v>53.818897304982997</v>
      </c>
      <c r="E69" s="30">
        <f t="shared" si="27"/>
        <v>55.153709820231171</v>
      </c>
      <c r="F69" s="30">
        <f t="shared" si="27"/>
        <v>56.529817933932492</v>
      </c>
      <c r="G69" s="30">
        <f t="shared" si="27"/>
        <v>57.997904395499262</v>
      </c>
      <c r="H69" s="30">
        <f t="shared" si="27"/>
        <v>59.515955818733829</v>
      </c>
      <c r="I69" s="30">
        <f t="shared" si="27"/>
        <v>61.08896801805885</v>
      </c>
      <c r="J69" s="30">
        <f t="shared" si="27"/>
        <v>62.719809133770084</v>
      </c>
      <c r="K69" s="30">
        <f t="shared" si="27"/>
        <v>64.485938762950127</v>
      </c>
      <c r="L69" s="30">
        <f t="shared" si="27"/>
        <v>66.239636201475491</v>
      </c>
      <c r="M69" s="30">
        <f t="shared" si="27"/>
        <v>68.138736101378996</v>
      </c>
      <c r="N69" s="30">
        <f t="shared" si="27"/>
        <v>70.006506244309662</v>
      </c>
      <c r="O69" s="30">
        <f t="shared" si="27"/>
        <v>72.024578911419638</v>
      </c>
      <c r="P69" s="30">
        <f t="shared" si="27"/>
        <v>74.096588956500568</v>
      </c>
      <c r="Q69" s="30">
        <f t="shared" si="27"/>
        <v>76.214013380452982</v>
      </c>
      <c r="R69" s="30">
        <f t="shared" si="27"/>
        <v>78.366412237836187</v>
      </c>
      <c r="S69" s="30">
        <f t="shared" si="27"/>
        <v>80.541411759756045</v>
      </c>
      <c r="T69" s="30">
        <f t="shared" si="27"/>
        <v>82.724718093454953</v>
      </c>
      <c r="U69" s="30">
        <f t="shared" si="27"/>
        <v>85.06096654409879</v>
      </c>
    </row>
    <row r="70" spans="1:30" hidden="1" x14ac:dyDescent="0.4">
      <c r="A70" s="29">
        <v>60</v>
      </c>
      <c r="B70" s="30">
        <f t="shared" ref="B70:U70" si="28">IF($B$10="縦",$B$9*COS(RADIANS(B$35))+($A22+($B$9-($B$12-$A22*SIN(RADIANS(B$35)))/COS(RADIANS(B$35))-$B$11/SIN(RADIANS(B$35)))*TAN(RADIANS(B$35)))*SIN(RADIANS(B$35))-$B$12,$B$9*COS(RADIANS(B$35))+($A22+($B$9-($B$12-$A22*SIN(RADIANS(B$35)))/COS(RADIANS(B$35))-$B$11/COS(RADIANS(B$35)))*TAN(RADIANS(B$35)))*SIN(RADIANS(B$35))-$B$12)</f>
        <v>52.00197708380847</v>
      </c>
      <c r="C70" s="30">
        <f t="shared" si="28"/>
        <v>54.028254503928494</v>
      </c>
      <c r="D70" s="30">
        <f t="shared" si="28"/>
        <v>56.093857203727509</v>
      </c>
      <c r="E70" s="30">
        <f t="shared" si="28"/>
        <v>58.210257812212959</v>
      </c>
      <c r="F70" s="30">
        <f t="shared" si="28"/>
        <v>60.384230502564066</v>
      </c>
      <c r="G70" s="30">
        <f t="shared" si="28"/>
        <v>62.69628608048464</v>
      </c>
      <c r="H70" s="30">
        <f t="shared" si="28"/>
        <v>65.081668890744865</v>
      </c>
      <c r="I70" s="30">
        <f t="shared" si="28"/>
        <v>67.550641193271559</v>
      </c>
      <c r="J70" s="30">
        <f t="shared" si="28"/>
        <v>70.11057617724677</v>
      </c>
      <c r="K70" s="30">
        <f t="shared" si="28"/>
        <v>72.886548139592904</v>
      </c>
      <c r="L70" s="30">
        <f t="shared" si="28"/>
        <v>75.649948790304293</v>
      </c>
      <c r="M70" s="30">
        <f t="shared" si="28"/>
        <v>78.653497079814429</v>
      </c>
      <c r="N70" s="30">
        <f t="shared" si="28"/>
        <v>81.621452887574435</v>
      </c>
      <c r="O70" s="30">
        <f t="shared" si="28"/>
        <v>84.846512454004085</v>
      </c>
      <c r="P70" s="30">
        <f t="shared" si="28"/>
        <v>88.180038540100753</v>
      </c>
      <c r="Q70" s="30">
        <f t="shared" si="28"/>
        <v>91.61226791459697</v>
      </c>
      <c r="R70" s="30">
        <f t="shared" si="28"/>
        <v>95.129850802252179</v>
      </c>
      <c r="S70" s="30">
        <f t="shared" si="28"/>
        <v>98.715609037912856</v>
      </c>
      <c r="T70" s="30">
        <f t="shared" si="28"/>
        <v>102.34833462798795</v>
      </c>
      <c r="U70" s="30">
        <f t="shared" si="28"/>
        <v>106.27416997969522</v>
      </c>
    </row>
    <row r="71" spans="1:30" hidden="1" x14ac:dyDescent="0.4">
      <c r="A71" s="29">
        <v>75</v>
      </c>
      <c r="B71" s="30">
        <f t="shared" ref="B71:U71" si="29">IF($B$10="縦",$B$9*COS(RADIANS(B$35))+($A23+($B$9-($B$12-$A23*SIN(RADIANS(B$35)))/COS(RADIANS(B$35))-$B$11/SIN(RADIANS(B$35)))*TAN(RADIANS(B$35)))*SIN(RADIANS(B$35))-$B$12,$B$9*COS(RADIANS(B$35))+($A23+($B$9-($B$12-$A23*SIN(RADIANS(B$35)))/COS(RADIANS(B$35))-$B$11/COS(RADIANS(B$35)))*TAN(RADIANS(B$35)))*SIN(RADIANS(B$35))-$B$12)</f>
        <v>52.752280376212212</v>
      </c>
      <c r="C71" s="30">
        <f t="shared" si="29"/>
        <v>55.53557666883691</v>
      </c>
      <c r="D71" s="30">
        <f t="shared" si="29"/>
        <v>58.368817102472022</v>
      </c>
      <c r="E71" s="30">
        <f t="shared" si="29"/>
        <v>61.266805804194732</v>
      </c>
      <c r="F71" s="30">
        <f t="shared" si="29"/>
        <v>64.238643071195654</v>
      </c>
      <c r="G71" s="30">
        <f t="shared" si="29"/>
        <v>67.394667765470018</v>
      </c>
      <c r="H71" s="30">
        <f t="shared" si="29"/>
        <v>70.647381962755901</v>
      </c>
      <c r="I71" s="30">
        <f t="shared" si="29"/>
        <v>74.012314368484269</v>
      </c>
      <c r="J71" s="30">
        <f t="shared" si="29"/>
        <v>77.50134322072347</v>
      </c>
      <c r="K71" s="30">
        <f t="shared" si="29"/>
        <v>81.287157516235681</v>
      </c>
      <c r="L71" s="30">
        <f t="shared" si="29"/>
        <v>85.060261379133124</v>
      </c>
      <c r="M71" s="30">
        <f t="shared" si="29"/>
        <v>89.168258058249876</v>
      </c>
      <c r="N71" s="30">
        <f t="shared" si="29"/>
        <v>93.236399530839208</v>
      </c>
      <c r="O71" s="30">
        <f t="shared" si="29"/>
        <v>97.668445996588531</v>
      </c>
      <c r="P71" s="30">
        <f t="shared" si="29"/>
        <v>102.26348812370094</v>
      </c>
      <c r="Q71" s="30">
        <f t="shared" si="29"/>
        <v>107.01052244874097</v>
      </c>
      <c r="R71" s="30">
        <f t="shared" si="29"/>
        <v>111.89328936666817</v>
      </c>
      <c r="S71" s="30">
        <f t="shared" si="29"/>
        <v>116.88980631606972</v>
      </c>
      <c r="T71" s="30">
        <f t="shared" si="29"/>
        <v>121.97195116252095</v>
      </c>
      <c r="U71" s="30">
        <f t="shared" si="29"/>
        <v>127.48737341529164</v>
      </c>
    </row>
    <row r="72" spans="1:30" hidden="1" x14ac:dyDescent="0.4">
      <c r="A72" s="29">
        <v>90</v>
      </c>
      <c r="B72" s="30">
        <f t="shared" ref="B72:U72" si="30">IF($B$10="縦",$B$9*COS(RADIANS(B$35))+($A24+($B$9-($B$12-$A24*SIN(RADIANS(B$35)))/COS(RADIANS(B$35))-$B$11/SIN(RADIANS(B$35)))*TAN(RADIANS(B$35)))*SIN(RADIANS(B$35))-$B$12,$B$9*COS(RADIANS(B$35))+($A24+($B$9-($B$12-$A24*SIN(RADIANS(B$35)))/COS(RADIANS(B$35))-$B$11/COS(RADIANS(B$35)))*TAN(RADIANS(B$35)))*SIN(RADIANS(B$35))-$B$12)</f>
        <v>53.502583668615969</v>
      </c>
      <c r="C72" s="30">
        <f t="shared" si="30"/>
        <v>57.04289883374534</v>
      </c>
      <c r="D72" s="30">
        <f t="shared" si="30"/>
        <v>60.643777001216534</v>
      </c>
      <c r="E72" s="30">
        <f t="shared" si="30"/>
        <v>64.323353796176519</v>
      </c>
      <c r="F72" s="30">
        <f t="shared" si="30"/>
        <v>68.093055639827242</v>
      </c>
      <c r="G72" s="30">
        <f t="shared" si="30"/>
        <v>72.09304945045541</v>
      </c>
      <c r="H72" s="30">
        <f t="shared" si="30"/>
        <v>76.213095034766937</v>
      </c>
      <c r="I72" s="30">
        <f t="shared" si="30"/>
        <v>80.473987543696978</v>
      </c>
      <c r="J72" s="30">
        <f t="shared" si="30"/>
        <v>84.89211026420017</v>
      </c>
      <c r="K72" s="30">
        <f t="shared" si="30"/>
        <v>89.687766892878443</v>
      </c>
      <c r="L72" s="30">
        <f t="shared" si="30"/>
        <v>94.470573967961911</v>
      </c>
      <c r="M72" s="30">
        <f t="shared" si="30"/>
        <v>99.683019036685323</v>
      </c>
      <c r="N72" s="30">
        <f t="shared" si="30"/>
        <v>104.85134617410398</v>
      </c>
      <c r="O72" s="30">
        <f t="shared" si="30"/>
        <v>110.49037953917298</v>
      </c>
      <c r="P72" s="30">
        <f t="shared" si="30"/>
        <v>116.34693770730109</v>
      </c>
      <c r="Q72" s="30">
        <f t="shared" si="30"/>
        <v>122.40877698288494</v>
      </c>
      <c r="R72" s="30">
        <f t="shared" si="30"/>
        <v>128.65672793108416</v>
      </c>
      <c r="S72" s="30">
        <f t="shared" si="30"/>
        <v>135.06400359422656</v>
      </c>
      <c r="T72" s="30">
        <f t="shared" si="30"/>
        <v>141.59556769705392</v>
      </c>
      <c r="U72" s="30">
        <f t="shared" si="30"/>
        <v>148.70057685088807</v>
      </c>
    </row>
    <row r="73" spans="1:30" hidden="1" x14ac:dyDescent="0.4">
      <c r="A73" s="29">
        <v>105</v>
      </c>
      <c r="B73" s="30">
        <f t="shared" ref="B73:U73" si="31">IF($B$10="縦",$B$9*COS(RADIANS(B$35))+($A25+($B$9-($B$12-$A25*SIN(RADIANS(B$35)))/COS(RADIANS(B$35))-$B$11/SIN(RADIANS(B$35)))*TAN(RADIANS(B$35)))*SIN(RADIANS(B$35))-$B$12,$B$9*COS(RADIANS(B$35))+($A25+($B$9-($B$12-$A25*SIN(RADIANS(B$35)))/COS(RADIANS(B$35))-$B$11/COS(RADIANS(B$35)))*TAN(RADIANS(B$35)))*SIN(RADIANS(B$35))-$B$12)</f>
        <v>54.252886961019726</v>
      </c>
      <c r="C73" s="30">
        <f t="shared" si="31"/>
        <v>58.550220998653757</v>
      </c>
      <c r="D73" s="30">
        <f t="shared" si="31"/>
        <v>62.918736899961047</v>
      </c>
      <c r="E73" s="30">
        <f t="shared" si="31"/>
        <v>67.379901788158307</v>
      </c>
      <c r="F73" s="30">
        <f t="shared" si="31"/>
        <v>71.947468208458815</v>
      </c>
      <c r="G73" s="30">
        <f t="shared" si="31"/>
        <v>76.791431135440803</v>
      </c>
      <c r="H73" s="30">
        <f t="shared" si="31"/>
        <v>81.778808106777973</v>
      </c>
      <c r="I73" s="30">
        <f t="shared" si="31"/>
        <v>86.935660718909674</v>
      </c>
      <c r="J73" s="30">
        <f t="shared" si="31"/>
        <v>92.28287730767687</v>
      </c>
      <c r="K73" s="30">
        <f t="shared" si="31"/>
        <v>98.088376269521206</v>
      </c>
      <c r="L73" s="30">
        <f t="shared" si="31"/>
        <v>103.88088655679073</v>
      </c>
      <c r="M73" s="30">
        <f t="shared" si="31"/>
        <v>110.19778001512071</v>
      </c>
      <c r="N73" s="30">
        <f t="shared" si="31"/>
        <v>116.46629281736875</v>
      </c>
      <c r="O73" s="30">
        <f t="shared" si="31"/>
        <v>123.31231308175742</v>
      </c>
      <c r="P73" s="30">
        <f t="shared" si="31"/>
        <v>130.43038729090131</v>
      </c>
      <c r="Q73" s="30">
        <f t="shared" si="31"/>
        <v>137.80703151702892</v>
      </c>
      <c r="R73" s="30">
        <f t="shared" si="31"/>
        <v>145.42016649550015</v>
      </c>
      <c r="S73" s="30">
        <f t="shared" si="31"/>
        <v>153.2382008723834</v>
      </c>
      <c r="T73" s="30">
        <f t="shared" si="31"/>
        <v>161.21918423158692</v>
      </c>
      <c r="U73" s="30">
        <f t="shared" si="31"/>
        <v>169.91378028648447</v>
      </c>
    </row>
    <row r="74" spans="1:30" hidden="1" x14ac:dyDescent="0.4">
      <c r="A74" s="29">
        <v>120</v>
      </c>
      <c r="B74" s="30">
        <f t="shared" ref="B74:U74" si="32">IF($B$10="縦",$B$9*COS(RADIANS(B$35))+($A26+($B$9-($B$12-$A26*SIN(RADIANS(B$35)))/COS(RADIANS(B$35))-$B$11/SIN(RADIANS(B$35)))*TAN(RADIANS(B$35)))*SIN(RADIANS(B$35))-$B$12,$B$9*COS(RADIANS(B$35))+($A26+($B$9-($B$12-$A26*SIN(RADIANS(B$35)))/COS(RADIANS(B$35))-$B$11/COS(RADIANS(B$35)))*TAN(RADIANS(B$35)))*SIN(RADIANS(B$35))-$B$12)</f>
        <v>55.003190253423469</v>
      </c>
      <c r="C74" s="30">
        <f t="shared" si="32"/>
        <v>60.057543163562187</v>
      </c>
      <c r="D74" s="30">
        <f t="shared" si="32"/>
        <v>65.19369679870556</v>
      </c>
      <c r="E74" s="30">
        <f t="shared" si="32"/>
        <v>70.436449780140094</v>
      </c>
      <c r="F74" s="30">
        <f t="shared" si="32"/>
        <v>75.801880777090403</v>
      </c>
      <c r="G74" s="30">
        <f t="shared" si="32"/>
        <v>81.489812820426181</v>
      </c>
      <c r="H74" s="30">
        <f t="shared" si="32"/>
        <v>87.344521178788995</v>
      </c>
      <c r="I74" s="30">
        <f t="shared" si="32"/>
        <v>93.397333894122369</v>
      </c>
      <c r="J74" s="30">
        <f t="shared" si="32"/>
        <v>99.673644351153541</v>
      </c>
      <c r="K74" s="30">
        <f t="shared" si="32"/>
        <v>106.488985646164</v>
      </c>
      <c r="L74" s="30">
        <f t="shared" si="32"/>
        <v>113.29119914561954</v>
      </c>
      <c r="M74" s="30">
        <f t="shared" si="32"/>
        <v>120.71254099355619</v>
      </c>
      <c r="N74" s="30">
        <f t="shared" si="32"/>
        <v>128.0812394606335</v>
      </c>
      <c r="O74" s="30">
        <f t="shared" si="32"/>
        <v>136.13424662434187</v>
      </c>
      <c r="P74" s="30">
        <f t="shared" si="32"/>
        <v>144.51383687450146</v>
      </c>
      <c r="Q74" s="30">
        <f t="shared" si="32"/>
        <v>153.20528605117289</v>
      </c>
      <c r="R74" s="30">
        <f t="shared" si="32"/>
        <v>162.18360505991612</v>
      </c>
      <c r="S74" s="30">
        <f t="shared" si="32"/>
        <v>171.41239815054021</v>
      </c>
      <c r="T74" s="30">
        <f t="shared" si="32"/>
        <v>180.84280076611989</v>
      </c>
      <c r="U74" s="30">
        <f t="shared" si="32"/>
        <v>191.12698372208089</v>
      </c>
    </row>
    <row r="75" spans="1:30" hidden="1" x14ac:dyDescent="0.4">
      <c r="A75" s="29">
        <v>140</v>
      </c>
      <c r="B75" s="30">
        <f t="shared" ref="B75:U75" si="33">IF($B$10="縦",$B$9*COS(RADIANS(B$35))+($A27+($B$9-($B$12-$A27*SIN(RADIANS(B$35)))/COS(RADIANS(B$35))-$B$11/SIN(RADIANS(B$35)))*TAN(RADIANS(B$35)))*SIN(RADIANS(B$35))-$B$12,$B$9*COS(RADIANS(B$35))+($A27+($B$9-($B$12-$A27*SIN(RADIANS(B$35)))/COS(RADIANS(B$35))-$B$11/COS(RADIANS(B$35)))*TAN(RADIANS(B$35)))*SIN(RADIANS(B$35))-$B$12)</f>
        <v>56.003594643295145</v>
      </c>
      <c r="C75" s="30">
        <f t="shared" si="33"/>
        <v>62.067306050106751</v>
      </c>
      <c r="D75" s="30">
        <f t="shared" si="33"/>
        <v>68.226976663698238</v>
      </c>
      <c r="E75" s="30">
        <f t="shared" si="33"/>
        <v>74.511847102782468</v>
      </c>
      <c r="F75" s="30">
        <f t="shared" si="33"/>
        <v>80.94109753526584</v>
      </c>
      <c r="G75" s="30">
        <f t="shared" si="33"/>
        <v>87.754321733740028</v>
      </c>
      <c r="H75" s="30">
        <f t="shared" si="33"/>
        <v>94.765471941470366</v>
      </c>
      <c r="I75" s="30">
        <f t="shared" si="33"/>
        <v>102.01289812773933</v>
      </c>
      <c r="J75" s="30">
        <f t="shared" si="33"/>
        <v>109.52800040912248</v>
      </c>
      <c r="K75" s="30">
        <f t="shared" si="33"/>
        <v>117.68979814835433</v>
      </c>
      <c r="L75" s="30">
        <f t="shared" si="33"/>
        <v>125.8382825973913</v>
      </c>
      <c r="M75" s="30">
        <f t="shared" si="33"/>
        <v>134.73222229813678</v>
      </c>
      <c r="N75" s="30">
        <f t="shared" si="33"/>
        <v>143.56783498498652</v>
      </c>
      <c r="O75" s="30">
        <f t="shared" si="33"/>
        <v>153.23015801445447</v>
      </c>
      <c r="P75" s="30">
        <f t="shared" si="33"/>
        <v>163.29176965263505</v>
      </c>
      <c r="Q75" s="30">
        <f t="shared" si="33"/>
        <v>173.73629209669821</v>
      </c>
      <c r="R75" s="30">
        <f t="shared" si="33"/>
        <v>184.53485647913743</v>
      </c>
      <c r="S75" s="30">
        <f t="shared" si="33"/>
        <v>195.64466118808269</v>
      </c>
      <c r="T75" s="30">
        <f t="shared" si="33"/>
        <v>207.0076228121639</v>
      </c>
      <c r="U75" s="30">
        <f t="shared" si="33"/>
        <v>219.41125496954282</v>
      </c>
    </row>
    <row r="76" spans="1:30" hidden="1" x14ac:dyDescent="0.4">
      <c r="A76" s="29">
        <v>150</v>
      </c>
      <c r="B76" s="30">
        <f t="shared" ref="B76:U76" si="34">IF($B$10="縦",$B$9*COS(RADIANS(B$35))+($A28+($B$9-($B$12-$A28*SIN(RADIANS(B$35)))/COS(RADIANS(B$35))-$B$11/SIN(RADIANS(B$35)))*TAN(RADIANS(B$35)))*SIN(RADIANS(B$35))-$B$12,$B$9*COS(RADIANS(B$35))+($A28+($B$9-($B$12-$A28*SIN(RADIANS(B$35)))/COS(RADIANS(B$35))-$B$11/COS(RADIANS(B$35)))*TAN(RADIANS(B$35)))*SIN(RADIANS(B$35))-$B$12)</f>
        <v>56.503796838230969</v>
      </c>
      <c r="C76" s="30">
        <f t="shared" si="34"/>
        <v>63.072187493379033</v>
      </c>
      <c r="D76" s="30">
        <f t="shared" si="34"/>
        <v>69.743616596194585</v>
      </c>
      <c r="E76" s="30">
        <f t="shared" si="34"/>
        <v>76.549545764103655</v>
      </c>
      <c r="F76" s="30">
        <f t="shared" si="34"/>
        <v>83.510705914353565</v>
      </c>
      <c r="G76" s="30">
        <f t="shared" si="34"/>
        <v>90.886576190396966</v>
      </c>
      <c r="H76" s="30">
        <f t="shared" si="34"/>
        <v>98.475947322811066</v>
      </c>
      <c r="I76" s="30">
        <f t="shared" si="34"/>
        <v>106.32068024454782</v>
      </c>
      <c r="J76" s="30">
        <f t="shared" si="34"/>
        <v>114.45517843810694</v>
      </c>
      <c r="K76" s="30">
        <f t="shared" si="34"/>
        <v>123.29020439944952</v>
      </c>
      <c r="L76" s="30">
        <f t="shared" si="34"/>
        <v>132.11182432327718</v>
      </c>
      <c r="M76" s="30">
        <f t="shared" si="34"/>
        <v>141.74206295042706</v>
      </c>
      <c r="N76" s="30">
        <f t="shared" si="34"/>
        <v>151.31113274716304</v>
      </c>
      <c r="O76" s="30">
        <f t="shared" si="34"/>
        <v>161.77811370951076</v>
      </c>
      <c r="P76" s="30">
        <f t="shared" si="34"/>
        <v>172.68073604170186</v>
      </c>
      <c r="Q76" s="30">
        <f t="shared" si="34"/>
        <v>184.00179511946084</v>
      </c>
      <c r="R76" s="30">
        <f t="shared" si="34"/>
        <v>195.7104821887481</v>
      </c>
      <c r="S76" s="30">
        <f t="shared" si="34"/>
        <v>207.76079270685392</v>
      </c>
      <c r="T76" s="30">
        <f t="shared" si="34"/>
        <v>220.09003383518586</v>
      </c>
      <c r="U76" s="30">
        <f t="shared" si="34"/>
        <v>233.55339059327378</v>
      </c>
      <c r="V76" s="38" t="s">
        <v>22</v>
      </c>
    </row>
    <row r="77" spans="1:30" hidden="1" x14ac:dyDescent="0.4">
      <c r="W77" s="37"/>
      <c r="X77" s="37"/>
      <c r="Y77" s="37"/>
      <c r="Z77" s="37"/>
      <c r="AA77" s="37"/>
      <c r="AB77" s="37"/>
      <c r="AC77" s="37"/>
      <c r="AD77" s="37"/>
    </row>
    <row r="78" spans="1:30" hidden="1" x14ac:dyDescent="0.4"/>
    <row r="79" spans="1:30" hidden="1" x14ac:dyDescent="0.4">
      <c r="A79" s="31" t="s">
        <v>17</v>
      </c>
      <c r="B79" s="32">
        <v>2.86</v>
      </c>
      <c r="C79" s="32">
        <v>5.71</v>
      </c>
      <c r="D79" s="32">
        <v>8.5299999999999994</v>
      </c>
      <c r="E79" s="32">
        <v>11.3</v>
      </c>
      <c r="F79" s="32">
        <v>14</v>
      </c>
      <c r="G79" s="32">
        <v>16.7</v>
      </c>
      <c r="H79" s="32">
        <v>19.3</v>
      </c>
      <c r="I79" s="32">
        <v>21.8</v>
      </c>
      <c r="J79" s="32">
        <v>24.2</v>
      </c>
      <c r="K79" s="32">
        <v>26.6</v>
      </c>
      <c r="L79" s="32">
        <v>28.8</v>
      </c>
      <c r="M79" s="32">
        <v>31</v>
      </c>
      <c r="N79" s="32">
        <v>33</v>
      </c>
      <c r="O79" s="32">
        <v>35</v>
      </c>
      <c r="P79" s="32">
        <v>36.9</v>
      </c>
      <c r="Q79" s="32">
        <v>38.700000000000003</v>
      </c>
      <c r="R79" s="32">
        <v>40.4</v>
      </c>
      <c r="S79" s="32">
        <v>42</v>
      </c>
      <c r="T79" s="32">
        <v>43.5</v>
      </c>
      <c r="U79" s="32">
        <v>45</v>
      </c>
    </row>
    <row r="80" spans="1:30" hidden="1" x14ac:dyDescent="0.4">
      <c r="A80" s="32">
        <v>45</v>
      </c>
      <c r="B80" s="33">
        <f t="shared" ref="B80:Q87" si="35">IF($B$10="縦",$B$11/TAN(RADIANS(B$35)),$B$11)</f>
        <v>400.33695540352761</v>
      </c>
      <c r="C80" s="33">
        <f t="shared" si="35"/>
        <v>200.02091361363767</v>
      </c>
      <c r="D80" s="33">
        <f t="shared" si="35"/>
        <v>133.34547936529572</v>
      </c>
      <c r="E80" s="33">
        <f t="shared" si="35"/>
        <v>100.09022247796113</v>
      </c>
      <c r="F80" s="33">
        <f t="shared" si="35"/>
        <v>80.215618670716893</v>
      </c>
      <c r="G80" s="33">
        <f t="shared" si="35"/>
        <v>66.663471749442195</v>
      </c>
      <c r="H80" s="33">
        <f t="shared" si="35"/>
        <v>57.111034943772374</v>
      </c>
      <c r="I80" s="33">
        <f t="shared" si="35"/>
        <v>50.003567245140033</v>
      </c>
      <c r="J80" s="33">
        <f t="shared" si="35"/>
        <v>44.502018226416112</v>
      </c>
      <c r="K80" s="33">
        <f t="shared" si="35"/>
        <v>39.939077111990976</v>
      </c>
      <c r="L80" s="33">
        <f t="shared" si="35"/>
        <v>36.379864945621321</v>
      </c>
      <c r="M80" s="33">
        <f t="shared" si="35"/>
        <v>33.285589647010362</v>
      </c>
      <c r="N80" s="33">
        <f t="shared" si="35"/>
        <v>30.797299276291657</v>
      </c>
      <c r="O80" s="33">
        <f t="shared" si="35"/>
        <v>28.562960134842292</v>
      </c>
      <c r="P80" s="33">
        <f t="shared" si="35"/>
        <v>26.637499030051952</v>
      </c>
      <c r="Q80" s="33">
        <f t="shared" si="35"/>
        <v>24.964080727060985</v>
      </c>
      <c r="R80" s="33">
        <f t="shared" ref="R80:U87" si="36">IF($B$10="縦",$B$11/TAN(RADIANS(R$35)),$B$11)</f>
        <v>23.499920501980025</v>
      </c>
      <c r="S80" s="33">
        <f t="shared" si="36"/>
        <v>22.212250296583857</v>
      </c>
      <c r="T80" s="33">
        <f t="shared" si="36"/>
        <v>21.075602505619248</v>
      </c>
      <c r="U80" s="33">
        <f t="shared" si="36"/>
        <v>20.000000000000004</v>
      </c>
    </row>
    <row r="81" spans="1:22" hidden="1" x14ac:dyDescent="0.4">
      <c r="A81" s="32">
        <v>60</v>
      </c>
      <c r="B81" s="33">
        <f t="shared" si="35"/>
        <v>400.33695540352761</v>
      </c>
      <c r="C81" s="33">
        <f t="shared" si="35"/>
        <v>200.02091361363767</v>
      </c>
      <c r="D81" s="33">
        <f t="shared" si="35"/>
        <v>133.34547936529572</v>
      </c>
      <c r="E81" s="33">
        <f t="shared" si="35"/>
        <v>100.09022247796113</v>
      </c>
      <c r="F81" s="33">
        <f t="shared" si="35"/>
        <v>80.215618670716893</v>
      </c>
      <c r="G81" s="33">
        <f t="shared" si="35"/>
        <v>66.663471749442195</v>
      </c>
      <c r="H81" s="33">
        <f t="shared" si="35"/>
        <v>57.111034943772374</v>
      </c>
      <c r="I81" s="33">
        <f t="shared" si="35"/>
        <v>50.003567245140033</v>
      </c>
      <c r="J81" s="33">
        <f t="shared" si="35"/>
        <v>44.502018226416112</v>
      </c>
      <c r="K81" s="33">
        <f t="shared" si="35"/>
        <v>39.939077111990976</v>
      </c>
      <c r="L81" s="33">
        <f t="shared" si="35"/>
        <v>36.379864945621321</v>
      </c>
      <c r="M81" s="33">
        <f t="shared" si="35"/>
        <v>33.285589647010362</v>
      </c>
      <c r="N81" s="33">
        <f t="shared" si="35"/>
        <v>30.797299276291657</v>
      </c>
      <c r="O81" s="33">
        <f t="shared" si="35"/>
        <v>28.562960134842292</v>
      </c>
      <c r="P81" s="33">
        <f t="shared" si="35"/>
        <v>26.637499030051952</v>
      </c>
      <c r="Q81" s="33">
        <f t="shared" si="35"/>
        <v>24.964080727060985</v>
      </c>
      <c r="R81" s="33">
        <f t="shared" si="36"/>
        <v>23.499920501980025</v>
      </c>
      <c r="S81" s="33">
        <f t="shared" si="36"/>
        <v>22.212250296583857</v>
      </c>
      <c r="T81" s="33">
        <f t="shared" si="36"/>
        <v>21.075602505619248</v>
      </c>
      <c r="U81" s="33">
        <f t="shared" si="36"/>
        <v>20.000000000000004</v>
      </c>
    </row>
    <row r="82" spans="1:22" hidden="1" x14ac:dyDescent="0.4">
      <c r="A82" s="32">
        <v>75</v>
      </c>
      <c r="B82" s="33">
        <f t="shared" si="35"/>
        <v>400.33695540352761</v>
      </c>
      <c r="C82" s="33">
        <f t="shared" si="35"/>
        <v>200.02091361363767</v>
      </c>
      <c r="D82" s="33">
        <f t="shared" si="35"/>
        <v>133.34547936529572</v>
      </c>
      <c r="E82" s="33">
        <f t="shared" si="35"/>
        <v>100.09022247796113</v>
      </c>
      <c r="F82" s="33">
        <f t="shared" si="35"/>
        <v>80.215618670716893</v>
      </c>
      <c r="G82" s="33">
        <f t="shared" si="35"/>
        <v>66.663471749442195</v>
      </c>
      <c r="H82" s="33">
        <f t="shared" si="35"/>
        <v>57.111034943772374</v>
      </c>
      <c r="I82" s="33">
        <f t="shared" si="35"/>
        <v>50.003567245140033</v>
      </c>
      <c r="J82" s="33">
        <f t="shared" si="35"/>
        <v>44.502018226416112</v>
      </c>
      <c r="K82" s="33">
        <f t="shared" si="35"/>
        <v>39.939077111990976</v>
      </c>
      <c r="L82" s="33">
        <f t="shared" si="35"/>
        <v>36.379864945621321</v>
      </c>
      <c r="M82" s="33">
        <f t="shared" si="35"/>
        <v>33.285589647010362</v>
      </c>
      <c r="N82" s="33">
        <f t="shared" si="35"/>
        <v>30.797299276291657</v>
      </c>
      <c r="O82" s="33">
        <f t="shared" si="35"/>
        <v>28.562960134842292</v>
      </c>
      <c r="P82" s="33">
        <f t="shared" si="35"/>
        <v>26.637499030051952</v>
      </c>
      <c r="Q82" s="33">
        <f t="shared" si="35"/>
        <v>24.964080727060985</v>
      </c>
      <c r="R82" s="33">
        <f t="shared" si="36"/>
        <v>23.499920501980025</v>
      </c>
      <c r="S82" s="33">
        <f t="shared" si="36"/>
        <v>22.212250296583857</v>
      </c>
      <c r="T82" s="33">
        <f t="shared" si="36"/>
        <v>21.075602505619248</v>
      </c>
      <c r="U82" s="33">
        <f t="shared" si="36"/>
        <v>20.000000000000004</v>
      </c>
    </row>
    <row r="83" spans="1:22" hidden="1" x14ac:dyDescent="0.4">
      <c r="A83" s="32">
        <v>90</v>
      </c>
      <c r="B83" s="33">
        <f t="shared" si="35"/>
        <v>400.33695540352761</v>
      </c>
      <c r="C83" s="33">
        <f t="shared" si="35"/>
        <v>200.02091361363767</v>
      </c>
      <c r="D83" s="33">
        <f t="shared" si="35"/>
        <v>133.34547936529572</v>
      </c>
      <c r="E83" s="33">
        <f t="shared" si="35"/>
        <v>100.09022247796113</v>
      </c>
      <c r="F83" s="33">
        <f t="shared" si="35"/>
        <v>80.215618670716893</v>
      </c>
      <c r="G83" s="33">
        <f t="shared" si="35"/>
        <v>66.663471749442195</v>
      </c>
      <c r="H83" s="33">
        <f t="shared" si="35"/>
        <v>57.111034943772374</v>
      </c>
      <c r="I83" s="33">
        <f t="shared" si="35"/>
        <v>50.003567245140033</v>
      </c>
      <c r="J83" s="33">
        <f t="shared" si="35"/>
        <v>44.502018226416112</v>
      </c>
      <c r="K83" s="33">
        <f t="shared" si="35"/>
        <v>39.939077111990976</v>
      </c>
      <c r="L83" s="33">
        <f t="shared" si="35"/>
        <v>36.379864945621321</v>
      </c>
      <c r="M83" s="33">
        <f t="shared" si="35"/>
        <v>33.285589647010362</v>
      </c>
      <c r="N83" s="33">
        <f t="shared" si="35"/>
        <v>30.797299276291657</v>
      </c>
      <c r="O83" s="33">
        <f t="shared" si="35"/>
        <v>28.562960134842292</v>
      </c>
      <c r="P83" s="33">
        <f t="shared" si="35"/>
        <v>26.637499030051952</v>
      </c>
      <c r="Q83" s="33">
        <f t="shared" si="35"/>
        <v>24.964080727060985</v>
      </c>
      <c r="R83" s="33">
        <f t="shared" si="36"/>
        <v>23.499920501980025</v>
      </c>
      <c r="S83" s="33">
        <f t="shared" si="36"/>
        <v>22.212250296583857</v>
      </c>
      <c r="T83" s="33">
        <f t="shared" si="36"/>
        <v>21.075602505619248</v>
      </c>
      <c r="U83" s="33">
        <f t="shared" si="36"/>
        <v>20.000000000000004</v>
      </c>
    </row>
    <row r="84" spans="1:22" hidden="1" x14ac:dyDescent="0.4">
      <c r="A84" s="32">
        <v>105</v>
      </c>
      <c r="B84" s="33">
        <f t="shared" si="35"/>
        <v>400.33695540352761</v>
      </c>
      <c r="C84" s="33">
        <f t="shared" si="35"/>
        <v>200.02091361363767</v>
      </c>
      <c r="D84" s="33">
        <f t="shared" si="35"/>
        <v>133.34547936529572</v>
      </c>
      <c r="E84" s="33">
        <f t="shared" si="35"/>
        <v>100.09022247796113</v>
      </c>
      <c r="F84" s="33">
        <f t="shared" si="35"/>
        <v>80.215618670716893</v>
      </c>
      <c r="G84" s="33">
        <f t="shared" si="35"/>
        <v>66.663471749442195</v>
      </c>
      <c r="H84" s="33">
        <f t="shared" si="35"/>
        <v>57.111034943772374</v>
      </c>
      <c r="I84" s="33">
        <f t="shared" si="35"/>
        <v>50.003567245140033</v>
      </c>
      <c r="J84" s="33">
        <f t="shared" si="35"/>
        <v>44.502018226416112</v>
      </c>
      <c r="K84" s="33">
        <f t="shared" si="35"/>
        <v>39.939077111990976</v>
      </c>
      <c r="L84" s="33">
        <f t="shared" si="35"/>
        <v>36.379864945621321</v>
      </c>
      <c r="M84" s="33">
        <f t="shared" si="35"/>
        <v>33.285589647010362</v>
      </c>
      <c r="N84" s="33">
        <f t="shared" si="35"/>
        <v>30.797299276291657</v>
      </c>
      <c r="O84" s="33">
        <f t="shared" si="35"/>
        <v>28.562960134842292</v>
      </c>
      <c r="P84" s="33">
        <f t="shared" si="35"/>
        <v>26.637499030051952</v>
      </c>
      <c r="Q84" s="33">
        <f t="shared" si="35"/>
        <v>24.964080727060985</v>
      </c>
      <c r="R84" s="33">
        <f t="shared" si="36"/>
        <v>23.499920501980025</v>
      </c>
      <c r="S84" s="33">
        <f t="shared" si="36"/>
        <v>22.212250296583857</v>
      </c>
      <c r="T84" s="33">
        <f t="shared" si="36"/>
        <v>21.075602505619248</v>
      </c>
      <c r="U84" s="33">
        <f t="shared" si="36"/>
        <v>20.000000000000004</v>
      </c>
    </row>
    <row r="85" spans="1:22" hidden="1" x14ac:dyDescent="0.4">
      <c r="A85" s="32">
        <v>120</v>
      </c>
      <c r="B85" s="33">
        <f t="shared" si="35"/>
        <v>400.33695540352761</v>
      </c>
      <c r="C85" s="33">
        <f t="shared" si="35"/>
        <v>200.02091361363767</v>
      </c>
      <c r="D85" s="33">
        <f t="shared" si="35"/>
        <v>133.34547936529572</v>
      </c>
      <c r="E85" s="33">
        <f t="shared" si="35"/>
        <v>100.09022247796113</v>
      </c>
      <c r="F85" s="33">
        <f t="shared" si="35"/>
        <v>80.215618670716893</v>
      </c>
      <c r="G85" s="33">
        <f t="shared" si="35"/>
        <v>66.663471749442195</v>
      </c>
      <c r="H85" s="33">
        <f t="shared" si="35"/>
        <v>57.111034943772374</v>
      </c>
      <c r="I85" s="33">
        <f t="shared" si="35"/>
        <v>50.003567245140033</v>
      </c>
      <c r="J85" s="33">
        <f t="shared" si="35"/>
        <v>44.502018226416112</v>
      </c>
      <c r="K85" s="33">
        <f t="shared" si="35"/>
        <v>39.939077111990976</v>
      </c>
      <c r="L85" s="33">
        <f t="shared" si="35"/>
        <v>36.379864945621321</v>
      </c>
      <c r="M85" s="33">
        <f t="shared" si="35"/>
        <v>33.285589647010362</v>
      </c>
      <c r="N85" s="33">
        <f t="shared" si="35"/>
        <v>30.797299276291657</v>
      </c>
      <c r="O85" s="33">
        <f t="shared" si="35"/>
        <v>28.562960134842292</v>
      </c>
      <c r="P85" s="33">
        <f t="shared" si="35"/>
        <v>26.637499030051952</v>
      </c>
      <c r="Q85" s="33">
        <f t="shared" si="35"/>
        <v>24.964080727060985</v>
      </c>
      <c r="R85" s="33">
        <f t="shared" si="36"/>
        <v>23.499920501980025</v>
      </c>
      <c r="S85" s="33">
        <f t="shared" si="36"/>
        <v>22.212250296583857</v>
      </c>
      <c r="T85" s="33">
        <f t="shared" si="36"/>
        <v>21.075602505619248</v>
      </c>
      <c r="U85" s="33">
        <f t="shared" si="36"/>
        <v>20.000000000000004</v>
      </c>
    </row>
    <row r="86" spans="1:22" hidden="1" x14ac:dyDescent="0.4">
      <c r="A86" s="32">
        <v>140</v>
      </c>
      <c r="B86" s="33">
        <f t="shared" si="35"/>
        <v>400.33695540352761</v>
      </c>
      <c r="C86" s="33">
        <f t="shared" si="35"/>
        <v>200.02091361363767</v>
      </c>
      <c r="D86" s="33">
        <f t="shared" si="35"/>
        <v>133.34547936529572</v>
      </c>
      <c r="E86" s="33">
        <f t="shared" si="35"/>
        <v>100.09022247796113</v>
      </c>
      <c r="F86" s="33">
        <f t="shared" si="35"/>
        <v>80.215618670716893</v>
      </c>
      <c r="G86" s="33">
        <f t="shared" si="35"/>
        <v>66.663471749442195</v>
      </c>
      <c r="H86" s="33">
        <f t="shared" si="35"/>
        <v>57.111034943772374</v>
      </c>
      <c r="I86" s="33">
        <f t="shared" si="35"/>
        <v>50.003567245140033</v>
      </c>
      <c r="J86" s="33">
        <f t="shared" si="35"/>
        <v>44.502018226416112</v>
      </c>
      <c r="K86" s="33">
        <f t="shared" si="35"/>
        <v>39.939077111990976</v>
      </c>
      <c r="L86" s="33">
        <f t="shared" si="35"/>
        <v>36.379864945621321</v>
      </c>
      <c r="M86" s="33">
        <f t="shared" si="35"/>
        <v>33.285589647010362</v>
      </c>
      <c r="N86" s="33">
        <f t="shared" si="35"/>
        <v>30.797299276291657</v>
      </c>
      <c r="O86" s="33">
        <f t="shared" si="35"/>
        <v>28.562960134842292</v>
      </c>
      <c r="P86" s="33">
        <f t="shared" si="35"/>
        <v>26.637499030051952</v>
      </c>
      <c r="Q86" s="33">
        <f t="shared" si="35"/>
        <v>24.964080727060985</v>
      </c>
      <c r="R86" s="33">
        <f t="shared" si="36"/>
        <v>23.499920501980025</v>
      </c>
      <c r="S86" s="33">
        <f t="shared" si="36"/>
        <v>22.212250296583857</v>
      </c>
      <c r="T86" s="33">
        <f t="shared" si="36"/>
        <v>21.075602505619248</v>
      </c>
      <c r="U86" s="33">
        <f t="shared" si="36"/>
        <v>20.000000000000004</v>
      </c>
    </row>
    <row r="87" spans="1:22" hidden="1" x14ac:dyDescent="0.4">
      <c r="A87" s="32">
        <v>150</v>
      </c>
      <c r="B87" s="33">
        <f t="shared" si="35"/>
        <v>400.33695540352761</v>
      </c>
      <c r="C87" s="33">
        <f t="shared" si="35"/>
        <v>200.02091361363767</v>
      </c>
      <c r="D87" s="33">
        <f t="shared" si="35"/>
        <v>133.34547936529572</v>
      </c>
      <c r="E87" s="33">
        <f t="shared" si="35"/>
        <v>100.09022247796113</v>
      </c>
      <c r="F87" s="33">
        <f t="shared" si="35"/>
        <v>80.215618670716893</v>
      </c>
      <c r="G87" s="33">
        <f t="shared" si="35"/>
        <v>66.663471749442195</v>
      </c>
      <c r="H87" s="33">
        <f t="shared" si="35"/>
        <v>57.111034943772374</v>
      </c>
      <c r="I87" s="33">
        <f t="shared" si="35"/>
        <v>50.003567245140033</v>
      </c>
      <c r="J87" s="33">
        <f t="shared" si="35"/>
        <v>44.502018226416112</v>
      </c>
      <c r="K87" s="33">
        <f t="shared" si="35"/>
        <v>39.939077111990976</v>
      </c>
      <c r="L87" s="33">
        <f t="shared" si="35"/>
        <v>36.379864945621321</v>
      </c>
      <c r="M87" s="33">
        <f t="shared" si="35"/>
        <v>33.285589647010362</v>
      </c>
      <c r="N87" s="33">
        <f t="shared" si="35"/>
        <v>30.797299276291657</v>
      </c>
      <c r="O87" s="33">
        <f t="shared" si="35"/>
        <v>28.562960134842292</v>
      </c>
      <c r="P87" s="33">
        <f t="shared" si="35"/>
        <v>26.637499030051952</v>
      </c>
      <c r="Q87" s="33">
        <f t="shared" si="35"/>
        <v>24.964080727060985</v>
      </c>
      <c r="R87" s="33">
        <f t="shared" si="36"/>
        <v>23.499920501980025</v>
      </c>
      <c r="S87" s="33">
        <f t="shared" si="36"/>
        <v>22.212250296583857</v>
      </c>
      <c r="T87" s="33">
        <f t="shared" si="36"/>
        <v>21.075602505619248</v>
      </c>
      <c r="U87" s="33">
        <f t="shared" si="36"/>
        <v>20.000000000000004</v>
      </c>
      <c r="V87" t="s">
        <v>23</v>
      </c>
    </row>
    <row r="88" spans="1:22" hidden="1" x14ac:dyDescent="0.4"/>
    <row r="89" spans="1:22" hidden="1" x14ac:dyDescent="0.4"/>
    <row r="90" spans="1:22" hidden="1" x14ac:dyDescent="0.4">
      <c r="A90" s="34" t="s">
        <v>18</v>
      </c>
      <c r="B90" s="35">
        <v>2.86</v>
      </c>
      <c r="C90" s="35">
        <v>5.71</v>
      </c>
      <c r="D90" s="35">
        <v>8.5299999999999994</v>
      </c>
      <c r="E90" s="35">
        <v>11.3</v>
      </c>
      <c r="F90" s="35">
        <v>14</v>
      </c>
      <c r="G90" s="35">
        <v>16.7</v>
      </c>
      <c r="H90" s="35">
        <v>19.3</v>
      </c>
      <c r="I90" s="35">
        <v>21.8</v>
      </c>
      <c r="J90" s="35">
        <v>24.2</v>
      </c>
      <c r="K90" s="35">
        <v>26.6</v>
      </c>
      <c r="L90" s="35">
        <v>28.8</v>
      </c>
      <c r="M90" s="35">
        <v>31</v>
      </c>
      <c r="N90" s="35">
        <v>33</v>
      </c>
      <c r="O90" s="35">
        <v>35</v>
      </c>
      <c r="P90" s="35">
        <v>36.9</v>
      </c>
      <c r="Q90" s="35">
        <v>38.700000000000003</v>
      </c>
      <c r="R90" s="35">
        <v>40.4</v>
      </c>
      <c r="S90" s="35">
        <v>42</v>
      </c>
      <c r="T90" s="35">
        <v>43.5</v>
      </c>
      <c r="U90" s="35">
        <v>45</v>
      </c>
    </row>
    <row r="91" spans="1:22" hidden="1" x14ac:dyDescent="0.4">
      <c r="A91" s="35">
        <v>45</v>
      </c>
      <c r="B91" s="36" t="str">
        <f>IF(B80-B69&gt;=0,"欠","桁")</f>
        <v>欠</v>
      </c>
      <c r="C91" s="36" t="str">
        <f t="shared" ref="C91:U91" si="37">IF(C80-C69&gt;=0,"欠","桁")</f>
        <v>欠</v>
      </c>
      <c r="D91" s="36" t="str">
        <f t="shared" si="37"/>
        <v>欠</v>
      </c>
      <c r="E91" s="36" t="str">
        <f t="shared" si="37"/>
        <v>欠</v>
      </c>
      <c r="F91" s="36" t="str">
        <f t="shared" si="37"/>
        <v>欠</v>
      </c>
      <c r="G91" s="36" t="str">
        <f t="shared" si="37"/>
        <v>欠</v>
      </c>
      <c r="H91" s="36" t="str">
        <f t="shared" si="37"/>
        <v>桁</v>
      </c>
      <c r="I91" s="36" t="str">
        <f t="shared" si="37"/>
        <v>桁</v>
      </c>
      <c r="J91" s="36" t="str">
        <f t="shared" si="37"/>
        <v>桁</v>
      </c>
      <c r="K91" s="36" t="str">
        <f t="shared" si="37"/>
        <v>桁</v>
      </c>
      <c r="L91" s="36" t="str">
        <f t="shared" si="37"/>
        <v>桁</v>
      </c>
      <c r="M91" s="36" t="str">
        <f t="shared" si="37"/>
        <v>桁</v>
      </c>
      <c r="N91" s="36" t="str">
        <f t="shared" si="37"/>
        <v>桁</v>
      </c>
      <c r="O91" s="36" t="str">
        <f t="shared" si="37"/>
        <v>桁</v>
      </c>
      <c r="P91" s="36" t="str">
        <f t="shared" si="37"/>
        <v>桁</v>
      </c>
      <c r="Q91" s="36" t="str">
        <f t="shared" si="37"/>
        <v>桁</v>
      </c>
      <c r="R91" s="36" t="str">
        <f t="shared" si="37"/>
        <v>桁</v>
      </c>
      <c r="S91" s="36" t="str">
        <f t="shared" si="37"/>
        <v>桁</v>
      </c>
      <c r="T91" s="36" t="str">
        <f t="shared" si="37"/>
        <v>桁</v>
      </c>
      <c r="U91" s="36" t="str">
        <f t="shared" si="37"/>
        <v>桁</v>
      </c>
    </row>
    <row r="92" spans="1:22" hidden="1" x14ac:dyDescent="0.4">
      <c r="A92" s="35">
        <v>60</v>
      </c>
      <c r="B92" s="36" t="str">
        <f t="shared" ref="B92:U98" si="38">IF(B81-B70&gt;=0,"欠","桁")</f>
        <v>欠</v>
      </c>
      <c r="C92" s="36" t="str">
        <f t="shared" si="38"/>
        <v>欠</v>
      </c>
      <c r="D92" s="36" t="str">
        <f t="shared" si="38"/>
        <v>欠</v>
      </c>
      <c r="E92" s="36" t="str">
        <f t="shared" si="38"/>
        <v>欠</v>
      </c>
      <c r="F92" s="36" t="str">
        <f t="shared" si="38"/>
        <v>欠</v>
      </c>
      <c r="G92" s="36" t="str">
        <f t="shared" si="38"/>
        <v>欠</v>
      </c>
      <c r="H92" s="36" t="str">
        <f t="shared" si="38"/>
        <v>桁</v>
      </c>
      <c r="I92" s="36" t="str">
        <f t="shared" si="38"/>
        <v>桁</v>
      </c>
      <c r="J92" s="36" t="str">
        <f t="shared" si="38"/>
        <v>桁</v>
      </c>
      <c r="K92" s="36" t="str">
        <f t="shared" si="38"/>
        <v>桁</v>
      </c>
      <c r="L92" s="36" t="str">
        <f t="shared" si="38"/>
        <v>桁</v>
      </c>
      <c r="M92" s="36" t="str">
        <f t="shared" si="38"/>
        <v>桁</v>
      </c>
      <c r="N92" s="36" t="str">
        <f t="shared" si="38"/>
        <v>桁</v>
      </c>
      <c r="O92" s="36" t="str">
        <f t="shared" si="38"/>
        <v>桁</v>
      </c>
      <c r="P92" s="36" t="str">
        <f t="shared" si="38"/>
        <v>桁</v>
      </c>
      <c r="Q92" s="36" t="str">
        <f t="shared" si="38"/>
        <v>桁</v>
      </c>
      <c r="R92" s="36" t="str">
        <f t="shared" si="38"/>
        <v>桁</v>
      </c>
      <c r="S92" s="36" t="str">
        <f t="shared" si="38"/>
        <v>桁</v>
      </c>
      <c r="T92" s="36" t="str">
        <f t="shared" si="38"/>
        <v>桁</v>
      </c>
      <c r="U92" s="36" t="str">
        <f t="shared" si="38"/>
        <v>桁</v>
      </c>
    </row>
    <row r="93" spans="1:22" hidden="1" x14ac:dyDescent="0.4">
      <c r="A93" s="35">
        <v>75</v>
      </c>
      <c r="B93" s="36" t="str">
        <f t="shared" si="38"/>
        <v>欠</v>
      </c>
      <c r="C93" s="36" t="str">
        <f t="shared" si="38"/>
        <v>欠</v>
      </c>
      <c r="D93" s="36" t="str">
        <f t="shared" si="38"/>
        <v>欠</v>
      </c>
      <c r="E93" s="36" t="str">
        <f t="shared" si="38"/>
        <v>欠</v>
      </c>
      <c r="F93" s="36" t="str">
        <f t="shared" si="38"/>
        <v>欠</v>
      </c>
      <c r="G93" s="36" t="str">
        <f t="shared" si="38"/>
        <v>桁</v>
      </c>
      <c r="H93" s="36" t="str">
        <f t="shared" si="38"/>
        <v>桁</v>
      </c>
      <c r="I93" s="36" t="str">
        <f t="shared" si="38"/>
        <v>桁</v>
      </c>
      <c r="J93" s="36" t="str">
        <f t="shared" si="38"/>
        <v>桁</v>
      </c>
      <c r="K93" s="36" t="str">
        <f t="shared" si="38"/>
        <v>桁</v>
      </c>
      <c r="L93" s="36" t="str">
        <f t="shared" si="38"/>
        <v>桁</v>
      </c>
      <c r="M93" s="36" t="str">
        <f>IF(M82-M71&gt;=0,"欠","桁")</f>
        <v>桁</v>
      </c>
      <c r="N93" s="36" t="str">
        <f t="shared" si="38"/>
        <v>桁</v>
      </c>
      <c r="O93" s="36" t="str">
        <f t="shared" si="38"/>
        <v>桁</v>
      </c>
      <c r="P93" s="36" t="str">
        <f t="shared" si="38"/>
        <v>桁</v>
      </c>
      <c r="Q93" s="36" t="str">
        <f t="shared" si="38"/>
        <v>桁</v>
      </c>
      <c r="R93" s="36" t="str">
        <f t="shared" si="38"/>
        <v>桁</v>
      </c>
      <c r="S93" s="36" t="str">
        <f t="shared" si="38"/>
        <v>桁</v>
      </c>
      <c r="T93" s="36" t="str">
        <f t="shared" si="38"/>
        <v>桁</v>
      </c>
      <c r="U93" s="36" t="str">
        <f t="shared" si="38"/>
        <v>桁</v>
      </c>
    </row>
    <row r="94" spans="1:22" hidden="1" x14ac:dyDescent="0.4">
      <c r="A94" s="35">
        <v>90</v>
      </c>
      <c r="B94" s="36" t="str">
        <f t="shared" si="38"/>
        <v>欠</v>
      </c>
      <c r="C94" s="36" t="str">
        <f t="shared" si="38"/>
        <v>欠</v>
      </c>
      <c r="D94" s="36" t="str">
        <f t="shared" si="38"/>
        <v>欠</v>
      </c>
      <c r="E94" s="36" t="str">
        <f t="shared" si="38"/>
        <v>欠</v>
      </c>
      <c r="F94" s="36" t="str">
        <f t="shared" si="38"/>
        <v>欠</v>
      </c>
      <c r="G94" s="36" t="str">
        <f t="shared" si="38"/>
        <v>桁</v>
      </c>
      <c r="H94" s="36" t="str">
        <f t="shared" si="38"/>
        <v>桁</v>
      </c>
      <c r="I94" s="36" t="str">
        <f t="shared" si="38"/>
        <v>桁</v>
      </c>
      <c r="J94" s="36" t="str">
        <f t="shared" si="38"/>
        <v>桁</v>
      </c>
      <c r="K94" s="36" t="str">
        <f t="shared" si="38"/>
        <v>桁</v>
      </c>
      <c r="L94" s="36" t="str">
        <f t="shared" si="38"/>
        <v>桁</v>
      </c>
      <c r="M94" s="36" t="str">
        <f t="shared" si="38"/>
        <v>桁</v>
      </c>
      <c r="N94" s="36" t="str">
        <f t="shared" si="38"/>
        <v>桁</v>
      </c>
      <c r="O94" s="36" t="str">
        <f t="shared" si="38"/>
        <v>桁</v>
      </c>
      <c r="P94" s="36" t="str">
        <f t="shared" si="38"/>
        <v>桁</v>
      </c>
      <c r="Q94" s="36" t="str">
        <f t="shared" si="38"/>
        <v>桁</v>
      </c>
      <c r="R94" s="36" t="str">
        <f t="shared" si="38"/>
        <v>桁</v>
      </c>
      <c r="S94" s="36" t="str">
        <f t="shared" si="38"/>
        <v>桁</v>
      </c>
      <c r="T94" s="36" t="str">
        <f t="shared" si="38"/>
        <v>桁</v>
      </c>
      <c r="U94" s="36" t="str">
        <f t="shared" si="38"/>
        <v>桁</v>
      </c>
    </row>
    <row r="95" spans="1:22" hidden="1" x14ac:dyDescent="0.4">
      <c r="A95" s="35">
        <v>105</v>
      </c>
      <c r="B95" s="36" t="str">
        <f t="shared" si="38"/>
        <v>欠</v>
      </c>
      <c r="C95" s="36" t="str">
        <f t="shared" si="38"/>
        <v>欠</v>
      </c>
      <c r="D95" s="36" t="str">
        <f t="shared" si="38"/>
        <v>欠</v>
      </c>
      <c r="E95" s="36" t="str">
        <f t="shared" si="38"/>
        <v>欠</v>
      </c>
      <c r="F95" s="36" t="str">
        <f t="shared" si="38"/>
        <v>欠</v>
      </c>
      <c r="G95" s="36" t="str">
        <f t="shared" si="38"/>
        <v>桁</v>
      </c>
      <c r="H95" s="36" t="str">
        <f t="shared" si="38"/>
        <v>桁</v>
      </c>
      <c r="I95" s="36" t="str">
        <f t="shared" si="38"/>
        <v>桁</v>
      </c>
      <c r="J95" s="36" t="str">
        <f t="shared" si="38"/>
        <v>桁</v>
      </c>
      <c r="K95" s="36" t="str">
        <f t="shared" si="38"/>
        <v>桁</v>
      </c>
      <c r="L95" s="36" t="str">
        <f t="shared" si="38"/>
        <v>桁</v>
      </c>
      <c r="M95" s="36" t="str">
        <f t="shared" si="38"/>
        <v>桁</v>
      </c>
      <c r="N95" s="36" t="str">
        <f t="shared" si="38"/>
        <v>桁</v>
      </c>
      <c r="O95" s="36" t="str">
        <f t="shared" si="38"/>
        <v>桁</v>
      </c>
      <c r="P95" s="36" t="str">
        <f t="shared" si="38"/>
        <v>桁</v>
      </c>
      <c r="Q95" s="36" t="str">
        <f t="shared" si="38"/>
        <v>桁</v>
      </c>
      <c r="R95" s="36" t="str">
        <f t="shared" si="38"/>
        <v>桁</v>
      </c>
      <c r="S95" s="36" t="str">
        <f t="shared" si="38"/>
        <v>桁</v>
      </c>
      <c r="T95" s="36" t="str">
        <f t="shared" si="38"/>
        <v>桁</v>
      </c>
      <c r="U95" s="36" t="str">
        <f t="shared" si="38"/>
        <v>桁</v>
      </c>
    </row>
    <row r="96" spans="1:22" hidden="1" x14ac:dyDescent="0.4">
      <c r="A96" s="35">
        <v>120</v>
      </c>
      <c r="B96" s="36" t="str">
        <f t="shared" si="38"/>
        <v>欠</v>
      </c>
      <c r="C96" s="36" t="str">
        <f t="shared" si="38"/>
        <v>欠</v>
      </c>
      <c r="D96" s="36" t="str">
        <f t="shared" si="38"/>
        <v>欠</v>
      </c>
      <c r="E96" s="36" t="str">
        <f t="shared" si="38"/>
        <v>欠</v>
      </c>
      <c r="F96" s="36" t="str">
        <f t="shared" si="38"/>
        <v>欠</v>
      </c>
      <c r="G96" s="36" t="str">
        <f t="shared" si="38"/>
        <v>桁</v>
      </c>
      <c r="H96" s="36" t="str">
        <f t="shared" si="38"/>
        <v>桁</v>
      </c>
      <c r="I96" s="36" t="str">
        <f t="shared" si="38"/>
        <v>桁</v>
      </c>
      <c r="J96" s="36" t="str">
        <f t="shared" si="38"/>
        <v>桁</v>
      </c>
      <c r="K96" s="36" t="str">
        <f t="shared" si="38"/>
        <v>桁</v>
      </c>
      <c r="L96" s="36" t="str">
        <f t="shared" si="38"/>
        <v>桁</v>
      </c>
      <c r="M96" s="36" t="str">
        <f t="shared" si="38"/>
        <v>桁</v>
      </c>
      <c r="N96" s="36" t="str">
        <f t="shared" si="38"/>
        <v>桁</v>
      </c>
      <c r="O96" s="36" t="str">
        <f t="shared" si="38"/>
        <v>桁</v>
      </c>
      <c r="P96" s="36" t="str">
        <f t="shared" si="38"/>
        <v>桁</v>
      </c>
      <c r="Q96" s="36" t="str">
        <f t="shared" si="38"/>
        <v>桁</v>
      </c>
      <c r="R96" s="36" t="str">
        <f t="shared" si="38"/>
        <v>桁</v>
      </c>
      <c r="S96" s="36" t="str">
        <f t="shared" si="38"/>
        <v>桁</v>
      </c>
      <c r="T96" s="36" t="str">
        <f t="shared" si="38"/>
        <v>桁</v>
      </c>
      <c r="U96" s="36" t="str">
        <f t="shared" si="38"/>
        <v>桁</v>
      </c>
    </row>
    <row r="97" spans="1:22" hidden="1" x14ac:dyDescent="0.4">
      <c r="A97" s="35">
        <v>140</v>
      </c>
      <c r="B97" s="36" t="str">
        <f t="shared" si="38"/>
        <v>欠</v>
      </c>
      <c r="C97" s="36" t="str">
        <f t="shared" si="38"/>
        <v>欠</v>
      </c>
      <c r="D97" s="36" t="str">
        <f t="shared" si="38"/>
        <v>欠</v>
      </c>
      <c r="E97" s="36" t="str">
        <f t="shared" si="38"/>
        <v>欠</v>
      </c>
      <c r="F97" s="36" t="str">
        <f t="shared" si="38"/>
        <v>桁</v>
      </c>
      <c r="G97" s="36" t="str">
        <f t="shared" si="38"/>
        <v>桁</v>
      </c>
      <c r="H97" s="36" t="str">
        <f t="shared" si="38"/>
        <v>桁</v>
      </c>
      <c r="I97" s="36" t="str">
        <f t="shared" si="38"/>
        <v>桁</v>
      </c>
      <c r="J97" s="36" t="str">
        <f t="shared" si="38"/>
        <v>桁</v>
      </c>
      <c r="K97" s="36" t="str">
        <f t="shared" si="38"/>
        <v>桁</v>
      </c>
      <c r="L97" s="36" t="str">
        <f t="shared" si="38"/>
        <v>桁</v>
      </c>
      <c r="M97" s="36" t="str">
        <f t="shared" si="38"/>
        <v>桁</v>
      </c>
      <c r="N97" s="36" t="str">
        <f t="shared" si="38"/>
        <v>桁</v>
      </c>
      <c r="O97" s="36" t="str">
        <f t="shared" si="38"/>
        <v>桁</v>
      </c>
      <c r="P97" s="36" t="str">
        <f t="shared" si="38"/>
        <v>桁</v>
      </c>
      <c r="Q97" s="36" t="str">
        <f t="shared" si="38"/>
        <v>桁</v>
      </c>
      <c r="R97" s="36" t="str">
        <f t="shared" si="38"/>
        <v>桁</v>
      </c>
      <c r="S97" s="36" t="str">
        <f t="shared" si="38"/>
        <v>桁</v>
      </c>
      <c r="T97" s="36" t="str">
        <f t="shared" si="38"/>
        <v>桁</v>
      </c>
      <c r="U97" s="36" t="str">
        <f t="shared" si="38"/>
        <v>桁</v>
      </c>
    </row>
    <row r="98" spans="1:22" hidden="1" x14ac:dyDescent="0.4">
      <c r="A98" s="35">
        <v>150</v>
      </c>
      <c r="B98" s="36" t="str">
        <f t="shared" si="38"/>
        <v>欠</v>
      </c>
      <c r="C98" s="36" t="str">
        <f t="shared" si="38"/>
        <v>欠</v>
      </c>
      <c r="D98" s="36" t="str">
        <f t="shared" si="38"/>
        <v>欠</v>
      </c>
      <c r="E98" s="36" t="str">
        <f t="shared" si="38"/>
        <v>欠</v>
      </c>
      <c r="F98" s="36" t="str">
        <f t="shared" si="38"/>
        <v>桁</v>
      </c>
      <c r="G98" s="36" t="str">
        <f t="shared" si="38"/>
        <v>桁</v>
      </c>
      <c r="H98" s="36" t="str">
        <f t="shared" si="38"/>
        <v>桁</v>
      </c>
      <c r="I98" s="36" t="str">
        <f t="shared" si="38"/>
        <v>桁</v>
      </c>
      <c r="J98" s="36" t="str">
        <f t="shared" si="38"/>
        <v>桁</v>
      </c>
      <c r="K98" s="36" t="str">
        <f t="shared" si="38"/>
        <v>桁</v>
      </c>
      <c r="L98" s="36" t="str">
        <f t="shared" si="38"/>
        <v>桁</v>
      </c>
      <c r="M98" s="36" t="str">
        <f t="shared" si="38"/>
        <v>桁</v>
      </c>
      <c r="N98" s="36" t="str">
        <f t="shared" si="38"/>
        <v>桁</v>
      </c>
      <c r="O98" s="36" t="str">
        <f t="shared" si="38"/>
        <v>桁</v>
      </c>
      <c r="P98" s="36" t="str">
        <f t="shared" si="38"/>
        <v>桁</v>
      </c>
      <c r="Q98" s="36" t="str">
        <f t="shared" si="38"/>
        <v>桁</v>
      </c>
      <c r="R98" s="36" t="str">
        <f t="shared" si="38"/>
        <v>桁</v>
      </c>
      <c r="S98" s="36" t="str">
        <f t="shared" si="38"/>
        <v>桁</v>
      </c>
      <c r="T98" s="36" t="str">
        <f t="shared" si="38"/>
        <v>桁</v>
      </c>
      <c r="U98" s="36" t="str">
        <f t="shared" si="38"/>
        <v>桁</v>
      </c>
      <c r="V98" t="s">
        <v>21</v>
      </c>
    </row>
    <row r="99" spans="1:22" hidden="1" x14ac:dyDescent="0.4"/>
    <row r="121" hidden="1" x14ac:dyDescent="0.4"/>
  </sheetData>
  <sheetProtection algorithmName="SHA-512" hashValue="v/7kjfWBz10HkibmWp6XfB2LcZqpq49ErYA5beCexJnxdH1PUwiWeNg6m6w5nYSGa9mGIE4jTpD1QceigA74gA==" saltValue="Gd7gJAzmrBtr9AUSLaW4QQ==" spinCount="100000" sheet="1" selectLockedCells="1"/>
  <mergeCells count="15">
    <mergeCell ref="B34:U34"/>
    <mergeCell ref="B10:E10"/>
    <mergeCell ref="A33:U33"/>
    <mergeCell ref="S1:U1"/>
    <mergeCell ref="Q1:R1"/>
    <mergeCell ref="B11:D11"/>
    <mergeCell ref="B12:D12"/>
    <mergeCell ref="B19:U19"/>
    <mergeCell ref="A19:A20"/>
    <mergeCell ref="A2:U2"/>
    <mergeCell ref="B7:D7"/>
    <mergeCell ref="B8:D8"/>
    <mergeCell ref="B9:D9"/>
    <mergeCell ref="A32:AD32"/>
    <mergeCell ref="A6:E6"/>
  </mergeCells>
  <phoneticPr fontId="1"/>
  <conditionalFormatting sqref="B21:U28">
    <cfRule type="containsText" dxfId="13" priority="22" operator="containsText" text="195">
      <formula>NOT(ISERROR(SEARCH("195",B21)))</formula>
    </cfRule>
    <cfRule type="containsText" dxfId="12" priority="23" operator="containsText" text="180">
      <formula>NOT(ISERROR(SEARCH("180",B21)))</formula>
    </cfRule>
    <cfRule type="containsText" dxfId="11" priority="24" operator="containsText" text="160">
      <formula>NOT(ISERROR(SEARCH("160",B21)))</formula>
    </cfRule>
    <cfRule type="containsText" dxfId="10" priority="25" operator="containsText" text="145">
      <formula>NOT(ISERROR(SEARCH("145",B21)))</formula>
    </cfRule>
    <cfRule type="containsText" dxfId="9" priority="26" operator="containsText" text="130">
      <formula>NOT(ISERROR(SEARCH("130",B21)))</formula>
    </cfRule>
    <cfRule type="containsText" dxfId="8" priority="27" operator="containsText" text="115">
      <formula>NOT(ISERROR(SEARCH("115",B21)))</formula>
    </cfRule>
  </conditionalFormatting>
  <conditionalFormatting sqref="B36:U43">
    <cfRule type="cellIs" dxfId="5" priority="1" operator="greaterThan">
      <formula>155</formula>
    </cfRule>
  </conditionalFormatting>
  <conditionalFormatting sqref="B47:U54">
    <cfRule type="cellIs" dxfId="4" priority="31" operator="lessThan">
      <formula>0</formula>
    </cfRule>
  </conditionalFormatting>
  <conditionalFormatting sqref="B58:U65">
    <cfRule type="cellIs" dxfId="3" priority="19" operator="lessThan">
      <formula>0</formula>
    </cfRule>
  </conditionalFormatting>
  <conditionalFormatting sqref="B69:U76">
    <cfRule type="cellIs" dxfId="2" priority="16" operator="lessThan">
      <formula>0</formula>
    </cfRule>
  </conditionalFormatting>
  <conditionalFormatting sqref="B80:U87">
    <cfRule type="cellIs" dxfId="1" priority="14" operator="lessThan">
      <formula>0</formula>
    </cfRule>
  </conditionalFormatting>
  <conditionalFormatting sqref="B91:U98">
    <cfRule type="cellIs" dxfId="0" priority="13" operator="lessThan">
      <formula>0</formula>
    </cfRule>
  </conditionalFormatting>
  <dataValidations count="1">
    <dataValidation type="list" allowBlank="1" showInputMessage="1" showErrorMessage="1" sqref="B10" xr:uid="{00000000-0002-0000-0100-000000000000}">
      <formula1>"縦,横"</formula1>
    </dataValidation>
  </dataValidations>
  <pageMargins left="0.61" right="0.41" top="1.26" bottom="0.75" header="0.3" footer="0.3"/>
  <pageSetup paperSize="9" scale="7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A8FBA11C-5DC4-4824-8B2A-E1E9AAE7FF3D}">
            <xm:f>NOT(ISERROR(SEARCH(100,B21)))</xm:f>
            <xm:f>100</xm:f>
            <x14:dxf>
              <fill>
                <patternFill>
                  <bgColor rgb="FFF8ECF2"/>
                </patternFill>
              </fill>
            </x14:dxf>
          </x14:cfRule>
          <x14:cfRule type="containsText" priority="29" operator="containsText" id="{14C97869-C34D-42B7-A63E-8F00FC13D45C}">
            <xm:f>NOT(ISERROR(SEARCH(85,B21)))</xm:f>
            <xm:f>85</xm:f>
            <x14:dxf>
              <fill>
                <patternFill>
                  <bgColor theme="2" tint="-9.9948118533890809E-2"/>
                </patternFill>
              </fill>
            </x14:dxf>
          </x14:cfRule>
          <xm:sqref>B21:U28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先端 タツ</vt:lpstr>
      <vt:lpstr>先端 カネ</vt:lpstr>
      <vt:lpstr>'先端 カネ'!Print_Area</vt:lpstr>
      <vt:lpstr>'先端 タツ'!Print_Area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kaihatsuj05</dc:creator>
  <cp:lastModifiedBy>米川 周作</cp:lastModifiedBy>
  <cp:lastPrinted>2026-05-28T00:46:34Z</cp:lastPrinted>
  <dcterms:created xsi:type="dcterms:W3CDTF">2024-07-12T00:18:07Z</dcterms:created>
  <dcterms:modified xsi:type="dcterms:W3CDTF">2026-05-28T02:30:56Z</dcterms:modified>
</cp:coreProperties>
</file>